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hare/Marketing/ATS/2021/Webinar Series/02_24_21 Forensics/"/>
    </mc:Choice>
  </mc:AlternateContent>
  <xr:revisionPtr revIDLastSave="0" documentId="8_{B92D9B9F-A55C-D742-8F1A-E051E03AEBEB}" xr6:coauthVersionLast="46" xr6:coauthVersionMax="46" xr10:uidLastSave="{00000000-0000-0000-0000-000000000000}"/>
  <bookViews>
    <workbookView xWindow="0" yWindow="500" windowWidth="33120" windowHeight="18120" tabRatio="696" activeTab="2" xr2:uid="{00000000-000D-0000-FFFF-FFFF00000000}"/>
  </bookViews>
  <sheets>
    <sheet name="Chart Region" sheetId="1" r:id="rId1"/>
    <sheet name="SP2-MIX DESIGN DATA" sheetId="5" r:id="rId2"/>
    <sheet name="Volumetric Chart" sheetId="3" r:id="rId3"/>
    <sheet name="MS2-MIX DESIGN DATA" sheetId="9" r:id="rId4"/>
    <sheet name="Volumetric Chart (2)" sheetId="10" r:id="rId5"/>
  </sheets>
  <definedNames>
    <definedName name="_xlnm.Print_Titles" localSheetId="1">'SP2-MIX DESIGN DATA'!$B:$C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9" l="1"/>
  <c r="D21" i="9"/>
  <c r="C21" i="9"/>
  <c r="B21" i="9"/>
  <c r="E20" i="9"/>
  <c r="D20" i="9"/>
  <c r="C20" i="9"/>
  <c r="B20" i="9"/>
  <c r="F7" i="9"/>
  <c r="E9" i="9"/>
  <c r="G9" i="9" s="1"/>
  <c r="E8" i="9"/>
  <c r="F8" i="9" s="1"/>
  <c r="E7" i="9"/>
  <c r="G7" i="9" s="1"/>
  <c r="E6" i="9"/>
  <c r="G6" i="9" s="1"/>
  <c r="E5" i="9"/>
  <c r="G5" i="9" s="1"/>
  <c r="G8" i="9" l="1"/>
  <c r="F5" i="9"/>
  <c r="F6" i="9"/>
  <c r="F9" i="9"/>
  <c r="T19" i="5"/>
  <c r="V19" i="5" s="1"/>
  <c r="X19" i="5" s="1"/>
  <c r="T18" i="5"/>
  <c r="V18" i="5" s="1"/>
  <c r="T17" i="5"/>
  <c r="V17" i="5" s="1"/>
  <c r="T16" i="5"/>
  <c r="V16" i="5" s="1"/>
  <c r="T15" i="5"/>
  <c r="V15" i="5" s="1"/>
  <c r="T14" i="5"/>
  <c r="V14" i="5" s="1"/>
  <c r="T13" i="5"/>
  <c r="V13" i="5" s="1"/>
  <c r="T12" i="5"/>
  <c r="V12" i="5" s="1"/>
  <c r="T11" i="5"/>
  <c r="V11" i="5" s="1"/>
  <c r="X11" i="5" s="1"/>
  <c r="T10" i="5"/>
  <c r="V10" i="5" s="1"/>
  <c r="T9" i="5"/>
  <c r="V9" i="5" s="1"/>
  <c r="T8" i="5"/>
  <c r="V8" i="5" s="1"/>
  <c r="T7" i="5"/>
  <c r="V7" i="5" s="1"/>
  <c r="T6" i="5"/>
  <c r="V6" i="5" s="1"/>
  <c r="T5" i="5"/>
  <c r="V5" i="5" s="1"/>
  <c r="W5" i="5" s="1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U5" i="5"/>
  <c r="I10" i="5"/>
  <c r="H10" i="5"/>
  <c r="G10" i="5"/>
  <c r="F10" i="5"/>
  <c r="E18" i="1"/>
  <c r="E19" i="1"/>
  <c r="E10" i="5"/>
  <c r="D10" i="5"/>
  <c r="C10" i="5"/>
  <c r="B10" i="5"/>
  <c r="E9" i="5"/>
  <c r="D9" i="5"/>
  <c r="C9" i="5"/>
  <c r="B9" i="5"/>
  <c r="C31" i="5"/>
  <c r="I11" i="5"/>
  <c r="H11" i="5"/>
  <c r="G11" i="5"/>
  <c r="F11" i="5"/>
  <c r="E11" i="5"/>
  <c r="D11" i="5"/>
  <c r="C11" i="5"/>
  <c r="B11" i="5"/>
  <c r="C35" i="5"/>
  <c r="C38" i="5"/>
  <c r="C39" i="5" s="1"/>
  <c r="E16" i="1"/>
  <c r="C10" i="1"/>
  <c r="C4" i="1"/>
  <c r="C7" i="1"/>
  <c r="E13" i="1"/>
  <c r="E10" i="1"/>
  <c r="E7" i="1"/>
  <c r="C16" i="1"/>
  <c r="E4" i="1"/>
  <c r="C13" i="1"/>
  <c r="X13" i="5" l="1"/>
  <c r="X14" i="5"/>
  <c r="W14" i="5"/>
  <c r="X6" i="5"/>
  <c r="W6" i="5"/>
  <c r="X16" i="5"/>
  <c r="W16" i="5"/>
  <c r="X12" i="5"/>
  <c r="W12" i="5"/>
  <c r="X7" i="5"/>
  <c r="W7" i="5"/>
  <c r="X8" i="5"/>
  <c r="W8" i="5"/>
  <c r="X17" i="5"/>
  <c r="W17" i="5"/>
  <c r="X18" i="5"/>
  <c r="W18" i="5"/>
  <c r="X15" i="5"/>
  <c r="W15" i="5"/>
  <c r="X9" i="5"/>
  <c r="W9" i="5"/>
  <c r="X10" i="5"/>
  <c r="W10" i="5"/>
  <c r="W13" i="5"/>
  <c r="W11" i="5"/>
  <c r="W19" i="5"/>
  <c r="X5" i="5"/>
</calcChain>
</file>

<file path=xl/sharedStrings.xml><?xml version="1.0" encoding="utf-8"?>
<sst xmlns="http://schemas.openxmlformats.org/spreadsheetml/2006/main" count="49" uniqueCount="25">
  <si>
    <t>Gmm</t>
  </si>
  <si>
    <t>Air Void Lines</t>
  </si>
  <si>
    <t>Vfb lines</t>
  </si>
  <si>
    <t>Gmb</t>
  </si>
  <si>
    <t>VMA</t>
  </si>
  <si>
    <t>VFA</t>
  </si>
  <si>
    <t>Pb</t>
  </si>
  <si>
    <t>Vs</t>
  </si>
  <si>
    <t>Vb</t>
  </si>
  <si>
    <t>Gb</t>
  </si>
  <si>
    <t>Gse</t>
  </si>
  <si>
    <t>Gsb</t>
  </si>
  <si>
    <t>Ps</t>
  </si>
  <si>
    <t>Summary of Mix Design Information</t>
  </si>
  <si>
    <t>Voids</t>
  </si>
  <si>
    <t>Pba</t>
  </si>
  <si>
    <t>Pbe</t>
  </si>
  <si>
    <t>Design</t>
  </si>
  <si>
    <t>Va</t>
  </si>
  <si>
    <t>VFB</t>
  </si>
  <si>
    <t>Vsb</t>
  </si>
  <si>
    <t>Vbe</t>
  </si>
  <si>
    <t>Compaction curve</t>
  </si>
  <si>
    <t>Pa</t>
  </si>
  <si>
    <t>Page 75 - MS2 - 2014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</si>
</sst>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58">
    <xf numFmtId="0" fontId="0" fillId="0" borderId="0" xfId="0"/>
    <xf numFmtId="0" fontId="3" fillId="0" borderId="2" xfId="0" applyFont="1" applyBorder="1"/>
    <xf numFmtId="0" fontId="3" fillId="0" borderId="2" xfId="0" applyFont="1" applyFill="1" applyBorder="1"/>
    <xf numFmtId="0" fontId="3" fillId="0" borderId="3" xfId="0" applyFont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0" fillId="0" borderId="0" xfId="0" applyNumberFormat="1"/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2" fontId="5" fillId="0" borderId="9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1" fillId="0" borderId="0" xfId="0" applyFont="1"/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 vertical="center"/>
    </xf>
    <xf numFmtId="0" fontId="3" fillId="0" borderId="1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3">
    <cellStyle name="Normal" xfId="0" builtinId="0"/>
    <cellStyle name="Normal 2" xfId="1" xr:uid="{998C022E-EE6D-44C4-9E89-A46595D6CF26}"/>
    <cellStyle name="Normal 3" xfId="2" xr:uid="{F0CE2A90-1EC4-48FA-9C81-EB8C042623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2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738079615048116E-2"/>
          <c:y val="2.8974217674252636E-2"/>
          <c:w val="0.84047619047619038"/>
          <c:h val="0.8715740015661706"/>
        </c:manualLayout>
      </c:layout>
      <c:scatterChart>
        <c:scatterStyle val="lineMarker"/>
        <c:varyColors val="0"/>
        <c:ser>
          <c:idx val="4"/>
          <c:order val="0"/>
          <c:spPr>
            <a:ln w="19050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'Chart Region'!$A$2:$A$3</c:f>
              <c:numCache>
                <c:formatCode>General</c:formatCode>
                <c:ptCount val="2"/>
                <c:pt idx="0">
                  <c:v>8</c:v>
                </c:pt>
                <c:pt idx="1">
                  <c:v>22</c:v>
                </c:pt>
              </c:numCache>
            </c:numRef>
          </c:xVal>
          <c:yVal>
            <c:numRef>
              <c:f>'Chart Region'!$B$2:$B$3</c:f>
              <c:numCache>
                <c:formatCode>General</c:formatCode>
                <c:ptCount val="2"/>
                <c:pt idx="0">
                  <c:v>92</c:v>
                </c:pt>
                <c:pt idx="1">
                  <c:v>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A9-4333-AC7C-D9A72C5CFC64}"/>
            </c:ext>
          </c:extLst>
        </c:ser>
        <c:ser>
          <c:idx val="5"/>
          <c:order val="1"/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'Chart Region'!$A$4:$A$5</c:f>
              <c:numCache>
                <c:formatCode>General</c:formatCode>
                <c:ptCount val="2"/>
                <c:pt idx="0">
                  <c:v>7</c:v>
                </c:pt>
                <c:pt idx="1">
                  <c:v>21</c:v>
                </c:pt>
              </c:numCache>
            </c:numRef>
          </c:xVal>
          <c:yVal>
            <c:numRef>
              <c:f>'Chart Region'!$B$4:$B$5</c:f>
              <c:numCache>
                <c:formatCode>General</c:formatCode>
                <c:ptCount val="2"/>
                <c:pt idx="0">
                  <c:v>92</c:v>
                </c:pt>
                <c:pt idx="1">
                  <c:v>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A9-4333-AC7C-D9A72C5CFC64}"/>
            </c:ext>
          </c:extLst>
        </c:ser>
        <c:ser>
          <c:idx val="6"/>
          <c:order val="2"/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'Chart Region'!$A$6:$A$7</c:f>
              <c:numCache>
                <c:formatCode>General</c:formatCode>
                <c:ptCount val="2"/>
                <c:pt idx="0">
                  <c:v>6</c:v>
                </c:pt>
                <c:pt idx="1">
                  <c:v>20</c:v>
                </c:pt>
              </c:numCache>
            </c:numRef>
          </c:xVal>
          <c:yVal>
            <c:numRef>
              <c:f>'Chart Region'!$B$6:$B$7</c:f>
              <c:numCache>
                <c:formatCode>General</c:formatCode>
                <c:ptCount val="2"/>
                <c:pt idx="0">
                  <c:v>92</c:v>
                </c:pt>
                <c:pt idx="1">
                  <c:v>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FA9-4333-AC7C-D9A72C5CFC64}"/>
            </c:ext>
          </c:extLst>
        </c:ser>
        <c:ser>
          <c:idx val="7"/>
          <c:order val="3"/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'Chart Region'!$A$8:$A$9</c:f>
              <c:numCache>
                <c:formatCode>General</c:formatCode>
                <c:ptCount val="2"/>
                <c:pt idx="0">
                  <c:v>6</c:v>
                </c:pt>
                <c:pt idx="1">
                  <c:v>20</c:v>
                </c:pt>
              </c:numCache>
            </c:numRef>
          </c:xVal>
          <c:yVal>
            <c:numRef>
              <c:f>'Chart Region'!$B$8:$B$9</c:f>
              <c:numCache>
                <c:formatCode>General</c:formatCode>
                <c:ptCount val="2"/>
                <c:pt idx="0">
                  <c:v>91</c:v>
                </c:pt>
                <c:pt idx="1">
                  <c:v>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FA9-4333-AC7C-D9A72C5CFC64}"/>
            </c:ext>
          </c:extLst>
        </c:ser>
        <c:ser>
          <c:idx val="8"/>
          <c:order val="4"/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'Chart Region'!$A$10:$A$11</c:f>
              <c:numCache>
                <c:formatCode>General</c:formatCode>
                <c:ptCount val="2"/>
                <c:pt idx="0">
                  <c:v>6</c:v>
                </c:pt>
                <c:pt idx="1">
                  <c:v>20</c:v>
                </c:pt>
              </c:numCache>
            </c:numRef>
          </c:xVal>
          <c:yVal>
            <c:numRef>
              <c:f>'Chart Region'!$B$10:$B$11</c:f>
              <c:numCache>
                <c:formatCode>General</c:formatCode>
                <c:ptCount val="2"/>
                <c:pt idx="0">
                  <c:v>90</c:v>
                </c:pt>
                <c:pt idx="1">
                  <c:v>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FA9-4333-AC7C-D9A72C5CFC64}"/>
            </c:ext>
          </c:extLst>
        </c:ser>
        <c:ser>
          <c:idx val="9"/>
          <c:order val="5"/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'Chart Region'!$A$12:$A$13</c:f>
              <c:numCache>
                <c:formatCode>General</c:formatCode>
                <c:ptCount val="2"/>
                <c:pt idx="0">
                  <c:v>6</c:v>
                </c:pt>
                <c:pt idx="1">
                  <c:v>20</c:v>
                </c:pt>
              </c:numCache>
            </c:numRef>
          </c:xVal>
          <c:yVal>
            <c:numRef>
              <c:f>'Chart Region'!$B$12:$B$13</c:f>
              <c:numCache>
                <c:formatCode>General</c:formatCode>
                <c:ptCount val="2"/>
                <c:pt idx="0">
                  <c:v>89</c:v>
                </c:pt>
                <c:pt idx="1">
                  <c:v>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FA9-4333-AC7C-D9A72C5CFC64}"/>
            </c:ext>
          </c:extLst>
        </c:ser>
        <c:ser>
          <c:idx val="10"/>
          <c:order val="6"/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'Chart Region'!$A$14:$A$15</c:f>
              <c:numCache>
                <c:formatCode>General</c:formatCode>
                <c:ptCount val="2"/>
                <c:pt idx="0">
                  <c:v>6</c:v>
                </c:pt>
                <c:pt idx="1">
                  <c:v>19</c:v>
                </c:pt>
              </c:numCache>
            </c:numRef>
          </c:xVal>
          <c:yVal>
            <c:numRef>
              <c:f>'Chart Region'!$B$14:$B$15</c:f>
              <c:numCache>
                <c:formatCode>General</c:formatCode>
                <c:ptCount val="2"/>
                <c:pt idx="0">
                  <c:v>88</c:v>
                </c:pt>
                <c:pt idx="1">
                  <c:v>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FA9-4333-AC7C-D9A72C5CFC64}"/>
            </c:ext>
          </c:extLst>
        </c:ser>
        <c:ser>
          <c:idx val="11"/>
          <c:order val="7"/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'Chart Region'!$A$16:$A$17</c:f>
              <c:numCache>
                <c:formatCode>General</c:formatCode>
                <c:ptCount val="2"/>
                <c:pt idx="0">
                  <c:v>6</c:v>
                </c:pt>
                <c:pt idx="1">
                  <c:v>18</c:v>
                </c:pt>
              </c:numCache>
            </c:numRef>
          </c:xVal>
          <c:yVal>
            <c:numRef>
              <c:f>'Chart Region'!$B$16:$B$17</c:f>
              <c:numCache>
                <c:formatCode>General</c:formatCode>
                <c:ptCount val="2"/>
                <c:pt idx="0">
                  <c:v>87</c:v>
                </c:pt>
                <c:pt idx="1">
                  <c:v>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FA9-4333-AC7C-D9A72C5CFC64}"/>
            </c:ext>
          </c:extLst>
        </c:ser>
        <c:ser>
          <c:idx val="12"/>
          <c:order val="8"/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'Chart Region'!$A$18:$A$19</c:f>
              <c:numCache>
                <c:formatCode>General</c:formatCode>
                <c:ptCount val="2"/>
                <c:pt idx="0">
                  <c:v>6</c:v>
                </c:pt>
                <c:pt idx="1">
                  <c:v>17</c:v>
                </c:pt>
              </c:numCache>
            </c:numRef>
          </c:xVal>
          <c:yVal>
            <c:numRef>
              <c:f>'Chart Region'!$B$18:$B$19</c:f>
              <c:numCache>
                <c:formatCode>General</c:formatCode>
                <c:ptCount val="2"/>
                <c:pt idx="0">
                  <c:v>86</c:v>
                </c:pt>
                <c:pt idx="1">
                  <c:v>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FA9-4333-AC7C-D9A72C5CFC64}"/>
            </c:ext>
          </c:extLst>
        </c:ser>
        <c:ser>
          <c:idx val="13"/>
          <c:order val="9"/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'Chart Region'!$A$20:$A$21</c:f>
              <c:numCache>
                <c:formatCode>General</c:formatCode>
                <c:ptCount val="2"/>
                <c:pt idx="0">
                  <c:v>6</c:v>
                </c:pt>
                <c:pt idx="1">
                  <c:v>16</c:v>
                </c:pt>
              </c:numCache>
            </c:numRef>
          </c:xVal>
          <c:yVal>
            <c:numRef>
              <c:f>'Chart Region'!$B$20:$B$21</c:f>
              <c:numCache>
                <c:formatCode>General</c:formatCode>
                <c:ptCount val="2"/>
                <c:pt idx="0">
                  <c:v>85</c:v>
                </c:pt>
                <c:pt idx="1">
                  <c:v>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FA9-4333-AC7C-D9A72C5CFC64}"/>
            </c:ext>
          </c:extLst>
        </c:ser>
        <c:ser>
          <c:idx val="14"/>
          <c:order val="10"/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'Chart Region'!$A$22:$A$23</c:f>
              <c:numCache>
                <c:formatCode>General</c:formatCode>
                <c:ptCount val="2"/>
                <c:pt idx="0">
                  <c:v>6</c:v>
                </c:pt>
                <c:pt idx="1">
                  <c:v>15</c:v>
                </c:pt>
              </c:numCache>
            </c:numRef>
          </c:xVal>
          <c:yVal>
            <c:numRef>
              <c:f>'Chart Region'!$B$22:$B$23</c:f>
              <c:numCache>
                <c:formatCode>General</c:formatCode>
                <c:ptCount val="2"/>
                <c:pt idx="0">
                  <c:v>84</c:v>
                </c:pt>
                <c:pt idx="1">
                  <c:v>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FA9-4333-AC7C-D9A72C5CFC64}"/>
            </c:ext>
          </c:extLst>
        </c:ser>
        <c:ser>
          <c:idx val="15"/>
          <c:order val="11"/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'Chart Region'!$A$24:$A$25</c:f>
              <c:numCache>
                <c:formatCode>General</c:formatCode>
                <c:ptCount val="2"/>
                <c:pt idx="0">
                  <c:v>6</c:v>
                </c:pt>
                <c:pt idx="1">
                  <c:v>14</c:v>
                </c:pt>
              </c:numCache>
            </c:numRef>
          </c:xVal>
          <c:yVal>
            <c:numRef>
              <c:f>'Chart Region'!$B$24:$B$25</c:f>
              <c:numCache>
                <c:formatCode>General</c:formatCode>
                <c:ptCount val="2"/>
                <c:pt idx="0">
                  <c:v>83</c:v>
                </c:pt>
                <c:pt idx="1">
                  <c:v>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FA9-4333-AC7C-D9A72C5CFC64}"/>
            </c:ext>
          </c:extLst>
        </c:ser>
        <c:ser>
          <c:idx val="16"/>
          <c:order val="12"/>
          <c:tx>
            <c:strRef>
              <c:f>'Chart Region'!$C$11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'Chart Region'!$C$12:$C$13</c:f>
              <c:numCache>
                <c:formatCode>General</c:formatCode>
                <c:ptCount val="2"/>
                <c:pt idx="0">
                  <c:v>15</c:v>
                </c:pt>
                <c:pt idx="1">
                  <c:v>6</c:v>
                </c:pt>
              </c:numCache>
            </c:numRef>
          </c:xVal>
          <c:yVal>
            <c:numRef>
              <c:f>'Chart Region'!$D$12:$D$13</c:f>
              <c:numCache>
                <c:formatCode>General</c:formatCode>
                <c:ptCount val="2"/>
                <c:pt idx="0">
                  <c:v>75</c:v>
                </c:pt>
                <c:pt idx="1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FA9-4333-AC7C-D9A72C5CFC64}"/>
            </c:ext>
          </c:extLst>
        </c:ser>
        <c:ser>
          <c:idx val="17"/>
          <c:order val="13"/>
          <c:tx>
            <c:strRef>
              <c:f>'Chart Region'!$C$14</c:f>
              <c:strCache>
                <c:ptCount val="1"/>
                <c:pt idx="0">
                  <c:v>65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'Chart Region'!$C$15:$C$16</c:f>
              <c:numCache>
                <c:formatCode>General</c:formatCode>
                <c:ptCount val="2"/>
                <c:pt idx="0">
                  <c:v>16.25</c:v>
                </c:pt>
                <c:pt idx="1">
                  <c:v>5.8500000000000005</c:v>
                </c:pt>
              </c:numCache>
            </c:numRef>
          </c:xVal>
          <c:yVal>
            <c:numRef>
              <c:f>'Chart Region'!$D$15:$D$16</c:f>
              <c:numCache>
                <c:formatCode>General</c:formatCode>
                <c:ptCount val="2"/>
                <c:pt idx="0">
                  <c:v>75</c:v>
                </c:pt>
                <c:pt idx="1">
                  <c:v>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0FA9-4333-AC7C-D9A72C5CFC64}"/>
            </c:ext>
          </c:extLst>
        </c:ser>
        <c:ser>
          <c:idx val="18"/>
          <c:order val="14"/>
          <c:tx>
            <c:strRef>
              <c:f>'Chart Region'!$E$2</c:f>
              <c:strCache>
                <c:ptCount val="1"/>
                <c:pt idx="0">
                  <c:v>70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  <c:spPr>
              <a:ln w="12700">
                <a:solidFill>
                  <a:srgbClr val="00000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1F-0FA9-4333-AC7C-D9A72C5CFC64}"/>
              </c:ext>
            </c:extLst>
          </c:dPt>
          <c:xVal>
            <c:numRef>
              <c:f>'Chart Region'!$E$3:$E$4</c:f>
              <c:numCache>
                <c:formatCode>General</c:formatCode>
                <c:ptCount val="2"/>
                <c:pt idx="0">
                  <c:v>17.7</c:v>
                </c:pt>
                <c:pt idx="1">
                  <c:v>5.9499999999999993</c:v>
                </c:pt>
              </c:numCache>
            </c:numRef>
          </c:xVal>
          <c:yVal>
            <c:numRef>
              <c:f>'Chart Region'!$F$3:$F$4</c:f>
              <c:numCache>
                <c:formatCode>General</c:formatCode>
                <c:ptCount val="2"/>
                <c:pt idx="0">
                  <c:v>75</c:v>
                </c:pt>
                <c:pt idx="1">
                  <c:v>91.5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0FA9-4333-AC7C-D9A72C5CFC64}"/>
            </c:ext>
          </c:extLst>
        </c:ser>
        <c:ser>
          <c:idx val="19"/>
          <c:order val="15"/>
          <c:tx>
            <c:strRef>
              <c:f>'Chart Region'!$E$5</c:f>
              <c:strCache>
                <c:ptCount val="1"/>
                <c:pt idx="0">
                  <c:v>75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'Chart Region'!$E$6:$E$7</c:f>
              <c:numCache>
                <c:formatCode>General</c:formatCode>
                <c:ptCount val="2"/>
                <c:pt idx="0">
                  <c:v>18.75</c:v>
                </c:pt>
                <c:pt idx="1">
                  <c:v>6</c:v>
                </c:pt>
              </c:numCache>
            </c:numRef>
          </c:xVal>
          <c:yVal>
            <c:numRef>
              <c:f>'Chart Region'!$F$6:$F$7</c:f>
              <c:numCache>
                <c:formatCode>General</c:formatCode>
                <c:ptCount val="2"/>
                <c:pt idx="0">
                  <c:v>75</c:v>
                </c:pt>
                <c:pt idx="1">
                  <c:v>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0FA9-4333-AC7C-D9A72C5CFC64}"/>
            </c:ext>
          </c:extLst>
        </c:ser>
        <c:ser>
          <c:idx val="20"/>
          <c:order val="16"/>
          <c:tx>
            <c:strRef>
              <c:f>'Chart Region'!$E$8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'Chart Region'!$E$9:$E$10</c:f>
              <c:numCache>
                <c:formatCode>General</c:formatCode>
                <c:ptCount val="2"/>
                <c:pt idx="0">
                  <c:v>20</c:v>
                </c:pt>
                <c:pt idx="1">
                  <c:v>6.4</c:v>
                </c:pt>
              </c:numCache>
            </c:numRef>
          </c:xVal>
          <c:yVal>
            <c:numRef>
              <c:f>'Chart Region'!$F$9:$F$10</c:f>
              <c:numCache>
                <c:formatCode>General</c:formatCode>
                <c:ptCount val="2"/>
                <c:pt idx="0">
                  <c:v>75</c:v>
                </c:pt>
                <c:pt idx="1">
                  <c:v>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0FA9-4333-AC7C-D9A72C5CFC64}"/>
            </c:ext>
          </c:extLst>
        </c:ser>
        <c:ser>
          <c:idx val="21"/>
          <c:order val="17"/>
          <c:tx>
            <c:strRef>
              <c:f>'Chart Region'!$E$11</c:f>
              <c:strCache>
                <c:ptCount val="1"/>
                <c:pt idx="0">
                  <c:v>85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'Chart Region'!$E$12:$E$13</c:f>
              <c:numCache>
                <c:formatCode>General</c:formatCode>
                <c:ptCount val="2"/>
                <c:pt idx="0">
                  <c:v>20</c:v>
                </c:pt>
                <c:pt idx="1">
                  <c:v>6.8</c:v>
                </c:pt>
              </c:numCache>
            </c:numRef>
          </c:xVal>
          <c:yVal>
            <c:numRef>
              <c:f>'Chart Region'!$F$12:$F$13</c:f>
              <c:numCache>
                <c:formatCode>General</c:formatCode>
                <c:ptCount val="2"/>
                <c:pt idx="0">
                  <c:v>76.470500000000001</c:v>
                </c:pt>
                <c:pt idx="1">
                  <c:v>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0FA9-4333-AC7C-D9A72C5CFC64}"/>
            </c:ext>
          </c:extLst>
        </c:ser>
        <c:ser>
          <c:idx val="22"/>
          <c:order val="18"/>
          <c:tx>
            <c:strRef>
              <c:f>'Chart Region'!$E$14</c:f>
              <c:strCache>
                <c:ptCount val="1"/>
                <c:pt idx="0">
                  <c:v>90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'Chart Region'!$E$15:$E$16</c:f>
              <c:numCache>
                <c:formatCode>General</c:formatCode>
                <c:ptCount val="2"/>
                <c:pt idx="0">
                  <c:v>20</c:v>
                </c:pt>
                <c:pt idx="1">
                  <c:v>7.2</c:v>
                </c:pt>
              </c:numCache>
            </c:numRef>
          </c:xVal>
          <c:yVal>
            <c:numRef>
              <c:f>'Chart Region'!$F$15:$F$16</c:f>
              <c:numCache>
                <c:formatCode>General</c:formatCode>
                <c:ptCount val="2"/>
                <c:pt idx="0">
                  <c:v>77.777699999999996</c:v>
                </c:pt>
                <c:pt idx="1">
                  <c:v>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0FA9-4333-AC7C-D9A72C5CFC64}"/>
            </c:ext>
          </c:extLst>
        </c:ser>
        <c:ser>
          <c:idx val="23"/>
          <c:order val="19"/>
          <c:tx>
            <c:strRef>
              <c:f>'Chart Region'!$E$17</c:f>
              <c:strCache>
                <c:ptCount val="1"/>
                <c:pt idx="0">
                  <c:v>95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'Chart Region'!$E$18:$E$19</c:f>
              <c:numCache>
                <c:formatCode>General</c:formatCode>
                <c:ptCount val="2"/>
                <c:pt idx="0">
                  <c:v>20.9</c:v>
                </c:pt>
                <c:pt idx="1">
                  <c:v>7.6</c:v>
                </c:pt>
              </c:numCache>
            </c:numRef>
          </c:xVal>
          <c:yVal>
            <c:numRef>
              <c:f>'Chart Region'!$F$18:$F$19</c:f>
              <c:numCache>
                <c:formatCode>General</c:formatCode>
                <c:ptCount val="2"/>
                <c:pt idx="0">
                  <c:v>78</c:v>
                </c:pt>
                <c:pt idx="1">
                  <c:v>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0FA9-4333-AC7C-D9A72C5CFC64}"/>
            </c:ext>
          </c:extLst>
        </c:ser>
        <c:ser>
          <c:idx val="24"/>
          <c:order val="20"/>
          <c:tx>
            <c:v>45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'Chart Region'!$C$3:$C$4</c:f>
              <c:numCache>
                <c:formatCode>General</c:formatCode>
                <c:ptCount val="2"/>
                <c:pt idx="0">
                  <c:v>11.25</c:v>
                </c:pt>
                <c:pt idx="1">
                  <c:v>5.625</c:v>
                </c:pt>
              </c:numCache>
            </c:numRef>
          </c:xVal>
          <c:yVal>
            <c:numRef>
              <c:f>'Chart Region'!$D$3:$D$4</c:f>
              <c:numCache>
                <c:formatCode>General</c:formatCode>
                <c:ptCount val="2"/>
                <c:pt idx="0">
                  <c:v>75</c:v>
                </c:pt>
                <c:pt idx="1">
                  <c:v>87.5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0FA9-4333-AC7C-D9A72C5CFC64}"/>
            </c:ext>
          </c:extLst>
        </c:ser>
        <c:ser>
          <c:idx val="25"/>
          <c:order val="21"/>
          <c:tx>
            <c:strRef>
              <c:f>'Chart Region'!$C$5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'Chart Region'!$C$6:$C$7</c:f>
              <c:numCache>
                <c:formatCode>General</c:formatCode>
                <c:ptCount val="2"/>
                <c:pt idx="0">
                  <c:v>12.5</c:v>
                </c:pt>
                <c:pt idx="1">
                  <c:v>6</c:v>
                </c:pt>
              </c:numCache>
            </c:numRef>
          </c:xVal>
          <c:yVal>
            <c:numRef>
              <c:f>'Chart Region'!$D$6:$D$7</c:f>
              <c:numCache>
                <c:formatCode>General</c:formatCode>
                <c:ptCount val="2"/>
                <c:pt idx="0">
                  <c:v>75</c:v>
                </c:pt>
                <c:pt idx="1">
                  <c:v>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0FA9-4333-AC7C-D9A72C5CFC64}"/>
            </c:ext>
          </c:extLst>
        </c:ser>
        <c:ser>
          <c:idx val="26"/>
          <c:order val="22"/>
          <c:tx>
            <c:strRef>
              <c:f>'Chart Region'!$C$8</c:f>
              <c:strCache>
                <c:ptCount val="1"/>
                <c:pt idx="0">
                  <c:v>55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'Chart Region'!$C$9:$C$10</c:f>
              <c:numCache>
                <c:formatCode>General</c:formatCode>
                <c:ptCount val="2"/>
                <c:pt idx="0">
                  <c:v>13.75</c:v>
                </c:pt>
                <c:pt idx="1">
                  <c:v>6.1600000000000019</c:v>
                </c:pt>
              </c:numCache>
            </c:numRef>
          </c:xVal>
          <c:yVal>
            <c:numRef>
              <c:f>'Chart Region'!$D$9:$D$10</c:f>
              <c:numCache>
                <c:formatCode>General</c:formatCode>
                <c:ptCount val="2"/>
                <c:pt idx="0">
                  <c:v>75</c:v>
                </c:pt>
                <c:pt idx="1">
                  <c:v>88.8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0FA9-4333-AC7C-D9A72C5CFC64}"/>
            </c:ext>
          </c:extLst>
        </c:ser>
        <c:ser>
          <c:idx val="0"/>
          <c:order val="24"/>
          <c:tx>
            <c:v>Typical Superpave Design</c:v>
          </c:tx>
          <c:spPr>
            <a:ln w="38100">
              <a:solidFill>
                <a:srgbClr val="FF0000"/>
              </a:solidFill>
              <a:prstDash val="sysDash"/>
            </a:ln>
          </c:spPr>
          <c:marker>
            <c:symbol val="circle"/>
            <c:size val="11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'SP2-MIX DESIGN DATA'!$B$10:$E$10</c:f>
              <c:numCache>
                <c:formatCode>0.0</c:formatCode>
                <c:ptCount val="4"/>
                <c:pt idx="0">
                  <c:v>7.9</c:v>
                </c:pt>
                <c:pt idx="1">
                  <c:v>9.2999999999999989</c:v>
                </c:pt>
                <c:pt idx="2">
                  <c:v>10.4</c:v>
                </c:pt>
                <c:pt idx="3">
                  <c:v>11.7</c:v>
                </c:pt>
              </c:numCache>
            </c:numRef>
          </c:xVal>
          <c:yVal>
            <c:numRef>
              <c:f>'SP2-MIX DESIGN DATA'!$B$11:$E$11</c:f>
              <c:numCache>
                <c:formatCode>0.0</c:formatCode>
                <c:ptCount val="4"/>
                <c:pt idx="0">
                  <c:v>86.6</c:v>
                </c:pt>
                <c:pt idx="1">
                  <c:v>86.8</c:v>
                </c:pt>
                <c:pt idx="2">
                  <c:v>86.6</c:v>
                </c:pt>
                <c:pt idx="3">
                  <c:v>86.4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7-0FA9-4333-AC7C-D9A72C5CFC64}"/>
            </c:ext>
          </c:extLst>
        </c:ser>
        <c:ser>
          <c:idx val="1"/>
          <c:order val="25"/>
          <c:tx>
            <c:v>Specification, VMA &amp; VFA</c:v>
          </c:tx>
          <c:spPr>
            <a:ln w="50800" cmpd="sng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'SP2-MIX DESIGN DATA'!$F$10:$I$10</c:f>
              <c:numCache>
                <c:formatCode>0.0</c:formatCode>
                <c:ptCount val="4"/>
                <c:pt idx="0">
                  <c:v>11.05</c:v>
                </c:pt>
                <c:pt idx="1">
                  <c:v>8.4499999999999993</c:v>
                </c:pt>
                <c:pt idx="2">
                  <c:v>9.75</c:v>
                </c:pt>
                <c:pt idx="3">
                  <c:v>12.75</c:v>
                </c:pt>
              </c:numCache>
            </c:numRef>
          </c:xVal>
          <c:yVal>
            <c:numRef>
              <c:f>'SP2-MIX DESIGN DATA'!$F$11:$I$11</c:f>
              <c:numCache>
                <c:formatCode>0.0</c:formatCode>
                <c:ptCount val="4"/>
                <c:pt idx="0">
                  <c:v>83</c:v>
                </c:pt>
                <c:pt idx="1">
                  <c:v>87</c:v>
                </c:pt>
                <c:pt idx="2">
                  <c:v>87</c:v>
                </c:pt>
                <c:pt idx="3">
                  <c:v>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0FA9-4333-AC7C-D9A72C5CFC64}"/>
            </c:ext>
          </c:extLst>
        </c:ser>
        <c:ser>
          <c:idx val="27"/>
          <c:order val="26"/>
          <c:tx>
            <c:strRef>
              <c:f>'SP2-MIX DESIGN DATA'!$V$1</c:f>
              <c:strCache>
                <c:ptCount val="1"/>
                <c:pt idx="0">
                  <c:v>Compaction curve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  <a:headEnd type="none"/>
              <a:tailEnd type="stealth" w="lg" len="lg"/>
            </a:ln>
          </c:spPr>
          <c:marker>
            <c:symbol val="diamond"/>
            <c:size val="10"/>
            <c:spPr>
              <a:noFill/>
              <a:ln>
                <a:solidFill>
                  <a:srgbClr val="333300"/>
                </a:solidFill>
                <a:prstDash val="solid"/>
              </a:ln>
            </c:spPr>
          </c:marker>
          <c:xVal>
            <c:numRef>
              <c:f>'SP2-MIX DESIGN DATA'!$X$5:$X$19</c:f>
              <c:numCache>
                <c:formatCode>General</c:formatCode>
                <c:ptCount val="15"/>
                <c:pt idx="0">
                  <c:v>8.2309440207330766</c:v>
                </c:pt>
                <c:pt idx="1">
                  <c:v>8.3654051832654517</c:v>
                </c:pt>
                <c:pt idx="2">
                  <c:v>8.4518445020362947</c:v>
                </c:pt>
                <c:pt idx="3">
                  <c:v>8.5863056645686839</c:v>
                </c:pt>
                <c:pt idx="4">
                  <c:v>8.6727449833395127</c:v>
                </c:pt>
                <c:pt idx="5">
                  <c:v>8.8168105146242226</c:v>
                </c:pt>
                <c:pt idx="6">
                  <c:v>8.912854202147372</c:v>
                </c:pt>
                <c:pt idx="7">
                  <c:v>8.9800847834135595</c:v>
                </c:pt>
                <c:pt idx="8">
                  <c:v>9.0473153646797613</c:v>
                </c:pt>
                <c:pt idx="9">
                  <c:v>9.1337546834505901</c:v>
                </c:pt>
                <c:pt idx="10">
                  <c:v>9.2009852647167776</c:v>
                </c:pt>
                <c:pt idx="11">
                  <c:v>9.2297983709737252</c:v>
                </c:pt>
                <c:pt idx="12">
                  <c:v>9.2682158459829793</c:v>
                </c:pt>
                <c:pt idx="13">
                  <c:v>9.316237689744554</c:v>
                </c:pt>
                <c:pt idx="14">
                  <c:v>9.3642595335061145</c:v>
                </c:pt>
              </c:numCache>
            </c:numRef>
          </c:xVal>
          <c:yVal>
            <c:numRef>
              <c:f>'SP2-MIX DESIGN DATA'!$W$5:$W$19</c:f>
              <c:numCache>
                <c:formatCode>General</c:formatCode>
                <c:ptCount val="15"/>
                <c:pt idx="0">
                  <c:v>77.469055979266926</c:v>
                </c:pt>
                <c:pt idx="1">
                  <c:v>78.734594816734543</c:v>
                </c:pt>
                <c:pt idx="2">
                  <c:v>79.548155497963705</c:v>
                </c:pt>
                <c:pt idx="3">
                  <c:v>80.813694335431322</c:v>
                </c:pt>
                <c:pt idx="4">
                  <c:v>81.627255016660484</c:v>
                </c:pt>
                <c:pt idx="5">
                  <c:v>82.983189485375775</c:v>
                </c:pt>
                <c:pt idx="6">
                  <c:v>83.887145797852625</c:v>
                </c:pt>
                <c:pt idx="7">
                  <c:v>84.51991521658644</c:v>
                </c:pt>
                <c:pt idx="8">
                  <c:v>85.152684635320242</c:v>
                </c:pt>
                <c:pt idx="9">
                  <c:v>85.966245316549404</c:v>
                </c:pt>
                <c:pt idx="10">
                  <c:v>86.59901473528322</c:v>
                </c:pt>
                <c:pt idx="11">
                  <c:v>86.870201629026269</c:v>
                </c:pt>
                <c:pt idx="12">
                  <c:v>87.231784154017021</c:v>
                </c:pt>
                <c:pt idx="13">
                  <c:v>87.683762310255446</c:v>
                </c:pt>
                <c:pt idx="14">
                  <c:v>88.135740466493885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0FA9-4333-AC7C-D9A72C5CF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8100528"/>
        <c:axId val="1"/>
      </c:scatterChart>
      <c:scatterChart>
        <c:scatterStyle val="lineMarker"/>
        <c:varyColors val="0"/>
        <c:ser>
          <c:idx val="40"/>
          <c:order val="23"/>
          <c:tx>
            <c:strRef>
              <c:f>'SP2-MIX DESIGN DATA'!$D$3</c:f>
              <c:strCache>
                <c:ptCount val="1"/>
              </c:strCache>
            </c:strRef>
          </c:tx>
          <c:spPr>
            <a:ln w="19050">
              <a:noFill/>
            </a:ln>
          </c:spPr>
          <c:marker>
            <c:symbol val="none"/>
          </c:marker>
          <c:xVal>
            <c:numRef>
              <c:f>'SP2-MIX DESIGN DATA'!$C$38</c:f>
              <c:numCache>
                <c:formatCode>0.00</c:formatCode>
                <c:ptCount val="1"/>
                <c:pt idx="0">
                  <c:v>11.200000000000001</c:v>
                </c:pt>
              </c:numCache>
            </c:numRef>
          </c:xVal>
          <c:yVal>
            <c:numRef>
              <c:f>'SP2-MIX DESIGN DATA'!$C$36</c:f>
              <c:numCache>
                <c:formatCode>0.00</c:formatCode>
                <c:ptCount val="1"/>
                <c:pt idx="0">
                  <c:v>15.3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0FA9-4333-AC7C-D9A72C5CF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638100528"/>
        <c:scaling>
          <c:orientation val="minMax"/>
          <c:max val="22"/>
          <c:min val="6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Effective Volume of Binder, V</a:t>
                </a:r>
                <a:r>
                  <a:rPr lang="en-US" sz="12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be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(%)</a:t>
                </a:r>
              </a:p>
            </c:rich>
          </c:tx>
          <c:layout>
            <c:manualLayout>
              <c:xMode val="edge"/>
              <c:yMode val="edge"/>
              <c:x val="0.36488095238095242"/>
              <c:y val="0.945184025058731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92"/>
          <c:min val="78"/>
        </c:scaling>
        <c:delete val="0"/>
        <c:axPos val="l"/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Bulk Volume of Stone, V</a:t>
                </a:r>
                <a:r>
                  <a:rPr lang="en-US" sz="12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sb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(%)</a:t>
                </a:r>
              </a:p>
            </c:rich>
          </c:tx>
          <c:layout>
            <c:manualLayout>
              <c:xMode val="edge"/>
              <c:yMode val="edge"/>
              <c:x val="1.1309492563429571E-2"/>
              <c:y val="0.30200946459840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8100528"/>
        <c:crosses val="autoZero"/>
        <c:crossBetween val="midCat"/>
        <c:majorUnit val="1"/>
      </c:valAx>
      <c:valAx>
        <c:axId val="3"/>
        <c:scaling>
          <c:orientation val="minMax"/>
        </c:scaling>
        <c:delete val="1"/>
        <c:axPos val="t"/>
        <c:numFmt formatCode="0.00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axMin"/>
          <c:max val="22"/>
          <c:min val="8"/>
        </c:scaling>
        <c:delete val="0"/>
        <c:axPos val="r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Voids in Mineral Aggregate, VMA (%)  </a:t>
                </a:r>
              </a:p>
            </c:rich>
          </c:tx>
          <c:layout>
            <c:manualLayout>
              <c:xMode val="edge"/>
              <c:yMode val="edge"/>
              <c:x val="0.96250000000000002"/>
              <c:y val="0.26703217646914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midCat"/>
        <c:majorUnit val="1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6"/>
        <c:delete val="1"/>
      </c:legendEntry>
      <c:layout>
        <c:manualLayout>
          <c:xMode val="edge"/>
          <c:yMode val="edge"/>
          <c:x val="9.3253937007874016E-2"/>
          <c:y val="0.78491793655064457"/>
          <c:w val="0.25853171478565179"/>
          <c:h val="0.103101533644791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anchor="ctr" anchorCtr="0"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738079615048116E-2"/>
          <c:y val="2.8974217674252636E-2"/>
          <c:w val="0.84047619047619038"/>
          <c:h val="0.8715740015661706"/>
        </c:manualLayout>
      </c:layout>
      <c:scatterChart>
        <c:scatterStyle val="lineMarker"/>
        <c:varyColors val="0"/>
        <c:ser>
          <c:idx val="4"/>
          <c:order val="0"/>
          <c:spPr>
            <a:ln w="19050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'Chart Region'!$A$2:$A$3</c:f>
              <c:numCache>
                <c:formatCode>General</c:formatCode>
                <c:ptCount val="2"/>
                <c:pt idx="0">
                  <c:v>8</c:v>
                </c:pt>
                <c:pt idx="1">
                  <c:v>22</c:v>
                </c:pt>
              </c:numCache>
            </c:numRef>
          </c:xVal>
          <c:yVal>
            <c:numRef>
              <c:f>'Chart Region'!$B$2:$B$3</c:f>
              <c:numCache>
                <c:formatCode>General</c:formatCode>
                <c:ptCount val="2"/>
                <c:pt idx="0">
                  <c:v>92</c:v>
                </c:pt>
                <c:pt idx="1">
                  <c:v>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717-481C-B42F-E5B9489EBA5A}"/>
            </c:ext>
          </c:extLst>
        </c:ser>
        <c:ser>
          <c:idx val="5"/>
          <c:order val="1"/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'Chart Region'!$A$4:$A$5</c:f>
              <c:numCache>
                <c:formatCode>General</c:formatCode>
                <c:ptCount val="2"/>
                <c:pt idx="0">
                  <c:v>7</c:v>
                </c:pt>
                <c:pt idx="1">
                  <c:v>21</c:v>
                </c:pt>
              </c:numCache>
            </c:numRef>
          </c:xVal>
          <c:yVal>
            <c:numRef>
              <c:f>'Chart Region'!$B$4:$B$5</c:f>
              <c:numCache>
                <c:formatCode>General</c:formatCode>
                <c:ptCount val="2"/>
                <c:pt idx="0">
                  <c:v>92</c:v>
                </c:pt>
                <c:pt idx="1">
                  <c:v>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717-481C-B42F-E5B9489EBA5A}"/>
            </c:ext>
          </c:extLst>
        </c:ser>
        <c:ser>
          <c:idx val="6"/>
          <c:order val="2"/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'Chart Region'!$A$6:$A$7</c:f>
              <c:numCache>
                <c:formatCode>General</c:formatCode>
                <c:ptCount val="2"/>
                <c:pt idx="0">
                  <c:v>6</c:v>
                </c:pt>
                <c:pt idx="1">
                  <c:v>20</c:v>
                </c:pt>
              </c:numCache>
            </c:numRef>
          </c:xVal>
          <c:yVal>
            <c:numRef>
              <c:f>'Chart Region'!$B$6:$B$7</c:f>
              <c:numCache>
                <c:formatCode>General</c:formatCode>
                <c:ptCount val="2"/>
                <c:pt idx="0">
                  <c:v>92</c:v>
                </c:pt>
                <c:pt idx="1">
                  <c:v>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717-481C-B42F-E5B9489EBA5A}"/>
            </c:ext>
          </c:extLst>
        </c:ser>
        <c:ser>
          <c:idx val="7"/>
          <c:order val="3"/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'Chart Region'!$A$8:$A$9</c:f>
              <c:numCache>
                <c:formatCode>General</c:formatCode>
                <c:ptCount val="2"/>
                <c:pt idx="0">
                  <c:v>6</c:v>
                </c:pt>
                <c:pt idx="1">
                  <c:v>20</c:v>
                </c:pt>
              </c:numCache>
            </c:numRef>
          </c:xVal>
          <c:yVal>
            <c:numRef>
              <c:f>'Chart Region'!$B$8:$B$9</c:f>
              <c:numCache>
                <c:formatCode>General</c:formatCode>
                <c:ptCount val="2"/>
                <c:pt idx="0">
                  <c:v>91</c:v>
                </c:pt>
                <c:pt idx="1">
                  <c:v>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717-481C-B42F-E5B9489EBA5A}"/>
            </c:ext>
          </c:extLst>
        </c:ser>
        <c:ser>
          <c:idx val="8"/>
          <c:order val="4"/>
          <c:spPr>
            <a:ln w="28575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'Chart Region'!$A$10:$A$11</c:f>
              <c:numCache>
                <c:formatCode>General</c:formatCode>
                <c:ptCount val="2"/>
                <c:pt idx="0">
                  <c:v>6</c:v>
                </c:pt>
                <c:pt idx="1">
                  <c:v>20</c:v>
                </c:pt>
              </c:numCache>
            </c:numRef>
          </c:xVal>
          <c:yVal>
            <c:numRef>
              <c:f>'Chart Region'!$B$10:$B$11</c:f>
              <c:numCache>
                <c:formatCode>General</c:formatCode>
                <c:ptCount val="2"/>
                <c:pt idx="0">
                  <c:v>90</c:v>
                </c:pt>
                <c:pt idx="1">
                  <c:v>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717-481C-B42F-E5B9489EBA5A}"/>
            </c:ext>
          </c:extLst>
        </c:ser>
        <c:ser>
          <c:idx val="9"/>
          <c:order val="5"/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'Chart Region'!$A$12:$A$13</c:f>
              <c:numCache>
                <c:formatCode>General</c:formatCode>
                <c:ptCount val="2"/>
                <c:pt idx="0">
                  <c:v>6</c:v>
                </c:pt>
                <c:pt idx="1">
                  <c:v>20</c:v>
                </c:pt>
              </c:numCache>
            </c:numRef>
          </c:xVal>
          <c:yVal>
            <c:numRef>
              <c:f>'Chart Region'!$B$12:$B$13</c:f>
              <c:numCache>
                <c:formatCode>General</c:formatCode>
                <c:ptCount val="2"/>
                <c:pt idx="0">
                  <c:v>89</c:v>
                </c:pt>
                <c:pt idx="1">
                  <c:v>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717-481C-B42F-E5B9489EBA5A}"/>
            </c:ext>
          </c:extLst>
        </c:ser>
        <c:ser>
          <c:idx val="10"/>
          <c:order val="6"/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'Chart Region'!$A$14:$A$15</c:f>
              <c:numCache>
                <c:formatCode>General</c:formatCode>
                <c:ptCount val="2"/>
                <c:pt idx="0">
                  <c:v>6</c:v>
                </c:pt>
                <c:pt idx="1">
                  <c:v>19</c:v>
                </c:pt>
              </c:numCache>
            </c:numRef>
          </c:xVal>
          <c:yVal>
            <c:numRef>
              <c:f>'Chart Region'!$B$14:$B$15</c:f>
              <c:numCache>
                <c:formatCode>General</c:formatCode>
                <c:ptCount val="2"/>
                <c:pt idx="0">
                  <c:v>88</c:v>
                </c:pt>
                <c:pt idx="1">
                  <c:v>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717-481C-B42F-E5B9489EBA5A}"/>
            </c:ext>
          </c:extLst>
        </c:ser>
        <c:ser>
          <c:idx val="11"/>
          <c:order val="7"/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'Chart Region'!$A$16:$A$17</c:f>
              <c:numCache>
                <c:formatCode>General</c:formatCode>
                <c:ptCount val="2"/>
                <c:pt idx="0">
                  <c:v>6</c:v>
                </c:pt>
                <c:pt idx="1">
                  <c:v>18</c:v>
                </c:pt>
              </c:numCache>
            </c:numRef>
          </c:xVal>
          <c:yVal>
            <c:numRef>
              <c:f>'Chart Region'!$B$16:$B$17</c:f>
              <c:numCache>
                <c:formatCode>General</c:formatCode>
                <c:ptCount val="2"/>
                <c:pt idx="0">
                  <c:v>87</c:v>
                </c:pt>
                <c:pt idx="1">
                  <c:v>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2717-481C-B42F-E5B9489EBA5A}"/>
            </c:ext>
          </c:extLst>
        </c:ser>
        <c:ser>
          <c:idx val="12"/>
          <c:order val="8"/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'Chart Region'!$A$18:$A$19</c:f>
              <c:numCache>
                <c:formatCode>General</c:formatCode>
                <c:ptCount val="2"/>
                <c:pt idx="0">
                  <c:v>6</c:v>
                </c:pt>
                <c:pt idx="1">
                  <c:v>17</c:v>
                </c:pt>
              </c:numCache>
            </c:numRef>
          </c:xVal>
          <c:yVal>
            <c:numRef>
              <c:f>'Chart Region'!$B$18:$B$19</c:f>
              <c:numCache>
                <c:formatCode>General</c:formatCode>
                <c:ptCount val="2"/>
                <c:pt idx="0">
                  <c:v>86</c:v>
                </c:pt>
                <c:pt idx="1">
                  <c:v>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2717-481C-B42F-E5B9489EBA5A}"/>
            </c:ext>
          </c:extLst>
        </c:ser>
        <c:ser>
          <c:idx val="13"/>
          <c:order val="9"/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'Chart Region'!$A$20:$A$21</c:f>
              <c:numCache>
                <c:formatCode>General</c:formatCode>
                <c:ptCount val="2"/>
                <c:pt idx="0">
                  <c:v>6</c:v>
                </c:pt>
                <c:pt idx="1">
                  <c:v>16</c:v>
                </c:pt>
              </c:numCache>
            </c:numRef>
          </c:xVal>
          <c:yVal>
            <c:numRef>
              <c:f>'Chart Region'!$B$20:$B$21</c:f>
              <c:numCache>
                <c:formatCode>General</c:formatCode>
                <c:ptCount val="2"/>
                <c:pt idx="0">
                  <c:v>85</c:v>
                </c:pt>
                <c:pt idx="1">
                  <c:v>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717-481C-B42F-E5B9489EBA5A}"/>
            </c:ext>
          </c:extLst>
        </c:ser>
        <c:ser>
          <c:idx val="14"/>
          <c:order val="10"/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'Chart Region'!$A$22:$A$23</c:f>
              <c:numCache>
                <c:formatCode>General</c:formatCode>
                <c:ptCount val="2"/>
                <c:pt idx="0">
                  <c:v>6</c:v>
                </c:pt>
                <c:pt idx="1">
                  <c:v>15</c:v>
                </c:pt>
              </c:numCache>
            </c:numRef>
          </c:xVal>
          <c:yVal>
            <c:numRef>
              <c:f>'Chart Region'!$B$22:$B$23</c:f>
              <c:numCache>
                <c:formatCode>General</c:formatCode>
                <c:ptCount val="2"/>
                <c:pt idx="0">
                  <c:v>84</c:v>
                </c:pt>
                <c:pt idx="1">
                  <c:v>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2717-481C-B42F-E5B9489EBA5A}"/>
            </c:ext>
          </c:extLst>
        </c:ser>
        <c:ser>
          <c:idx val="15"/>
          <c:order val="11"/>
          <c:spPr>
            <a:ln w="12700">
              <a:solidFill>
                <a:schemeClr val="accent1"/>
              </a:solidFill>
              <a:prstDash val="solid"/>
            </a:ln>
          </c:spPr>
          <c:marker>
            <c:symbol val="none"/>
          </c:marker>
          <c:xVal>
            <c:numRef>
              <c:f>'Chart Region'!$A$24:$A$25</c:f>
              <c:numCache>
                <c:formatCode>General</c:formatCode>
                <c:ptCount val="2"/>
                <c:pt idx="0">
                  <c:v>6</c:v>
                </c:pt>
                <c:pt idx="1">
                  <c:v>14</c:v>
                </c:pt>
              </c:numCache>
            </c:numRef>
          </c:xVal>
          <c:yVal>
            <c:numRef>
              <c:f>'Chart Region'!$B$24:$B$25</c:f>
              <c:numCache>
                <c:formatCode>General</c:formatCode>
                <c:ptCount val="2"/>
                <c:pt idx="0">
                  <c:v>83</c:v>
                </c:pt>
                <c:pt idx="1">
                  <c:v>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2717-481C-B42F-E5B9489EBA5A}"/>
            </c:ext>
          </c:extLst>
        </c:ser>
        <c:ser>
          <c:idx val="16"/>
          <c:order val="12"/>
          <c:tx>
            <c:strRef>
              <c:f>'Chart Region'!$C$11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'Chart Region'!$C$12:$C$13</c:f>
              <c:numCache>
                <c:formatCode>General</c:formatCode>
                <c:ptCount val="2"/>
                <c:pt idx="0">
                  <c:v>15</c:v>
                </c:pt>
                <c:pt idx="1">
                  <c:v>6</c:v>
                </c:pt>
              </c:numCache>
            </c:numRef>
          </c:xVal>
          <c:yVal>
            <c:numRef>
              <c:f>'Chart Region'!$D$12:$D$13</c:f>
              <c:numCache>
                <c:formatCode>General</c:formatCode>
                <c:ptCount val="2"/>
                <c:pt idx="0">
                  <c:v>75</c:v>
                </c:pt>
                <c:pt idx="1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2717-481C-B42F-E5B9489EBA5A}"/>
            </c:ext>
          </c:extLst>
        </c:ser>
        <c:ser>
          <c:idx val="17"/>
          <c:order val="13"/>
          <c:tx>
            <c:strRef>
              <c:f>'Chart Region'!$C$14</c:f>
              <c:strCache>
                <c:ptCount val="1"/>
                <c:pt idx="0">
                  <c:v>65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'Chart Region'!$C$15:$C$16</c:f>
              <c:numCache>
                <c:formatCode>General</c:formatCode>
                <c:ptCount val="2"/>
                <c:pt idx="0">
                  <c:v>16.25</c:v>
                </c:pt>
                <c:pt idx="1">
                  <c:v>5.8500000000000005</c:v>
                </c:pt>
              </c:numCache>
            </c:numRef>
          </c:xVal>
          <c:yVal>
            <c:numRef>
              <c:f>'Chart Region'!$D$15:$D$16</c:f>
              <c:numCache>
                <c:formatCode>General</c:formatCode>
                <c:ptCount val="2"/>
                <c:pt idx="0">
                  <c:v>75</c:v>
                </c:pt>
                <c:pt idx="1">
                  <c:v>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2717-481C-B42F-E5B9489EBA5A}"/>
            </c:ext>
          </c:extLst>
        </c:ser>
        <c:ser>
          <c:idx val="18"/>
          <c:order val="14"/>
          <c:tx>
            <c:strRef>
              <c:f>'Chart Region'!$E$2</c:f>
              <c:strCache>
                <c:ptCount val="1"/>
                <c:pt idx="0">
                  <c:v>70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  <c:spPr>
              <a:ln w="12700">
                <a:solidFill>
                  <a:srgbClr val="00000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F-2717-481C-B42F-E5B9489EBA5A}"/>
              </c:ext>
            </c:extLst>
          </c:dPt>
          <c:xVal>
            <c:numRef>
              <c:f>'Chart Region'!$E$3:$E$4</c:f>
              <c:numCache>
                <c:formatCode>General</c:formatCode>
                <c:ptCount val="2"/>
                <c:pt idx="0">
                  <c:v>17.7</c:v>
                </c:pt>
                <c:pt idx="1">
                  <c:v>5.9499999999999993</c:v>
                </c:pt>
              </c:numCache>
            </c:numRef>
          </c:xVal>
          <c:yVal>
            <c:numRef>
              <c:f>'Chart Region'!$F$3:$F$4</c:f>
              <c:numCache>
                <c:formatCode>General</c:formatCode>
                <c:ptCount val="2"/>
                <c:pt idx="0">
                  <c:v>75</c:v>
                </c:pt>
                <c:pt idx="1">
                  <c:v>91.5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2717-481C-B42F-E5B9489EBA5A}"/>
            </c:ext>
          </c:extLst>
        </c:ser>
        <c:ser>
          <c:idx val="19"/>
          <c:order val="15"/>
          <c:tx>
            <c:strRef>
              <c:f>'Chart Region'!$E$5</c:f>
              <c:strCache>
                <c:ptCount val="1"/>
                <c:pt idx="0">
                  <c:v>75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'Chart Region'!$E$6:$E$7</c:f>
              <c:numCache>
                <c:formatCode>General</c:formatCode>
                <c:ptCount val="2"/>
                <c:pt idx="0">
                  <c:v>18.75</c:v>
                </c:pt>
                <c:pt idx="1">
                  <c:v>6</c:v>
                </c:pt>
              </c:numCache>
            </c:numRef>
          </c:xVal>
          <c:yVal>
            <c:numRef>
              <c:f>'Chart Region'!$F$6:$F$7</c:f>
              <c:numCache>
                <c:formatCode>General</c:formatCode>
                <c:ptCount val="2"/>
                <c:pt idx="0">
                  <c:v>75</c:v>
                </c:pt>
                <c:pt idx="1">
                  <c:v>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2717-481C-B42F-E5B9489EBA5A}"/>
            </c:ext>
          </c:extLst>
        </c:ser>
        <c:ser>
          <c:idx val="20"/>
          <c:order val="16"/>
          <c:tx>
            <c:strRef>
              <c:f>'Chart Region'!$E$8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'Chart Region'!$E$9:$E$10</c:f>
              <c:numCache>
                <c:formatCode>General</c:formatCode>
                <c:ptCount val="2"/>
                <c:pt idx="0">
                  <c:v>20</c:v>
                </c:pt>
                <c:pt idx="1">
                  <c:v>6.4</c:v>
                </c:pt>
              </c:numCache>
            </c:numRef>
          </c:xVal>
          <c:yVal>
            <c:numRef>
              <c:f>'Chart Region'!$F$9:$F$10</c:f>
              <c:numCache>
                <c:formatCode>General</c:formatCode>
                <c:ptCount val="2"/>
                <c:pt idx="0">
                  <c:v>75</c:v>
                </c:pt>
                <c:pt idx="1">
                  <c:v>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2717-481C-B42F-E5B9489EBA5A}"/>
            </c:ext>
          </c:extLst>
        </c:ser>
        <c:ser>
          <c:idx val="21"/>
          <c:order val="17"/>
          <c:tx>
            <c:strRef>
              <c:f>'Chart Region'!$E$11</c:f>
              <c:strCache>
                <c:ptCount val="1"/>
                <c:pt idx="0">
                  <c:v>85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'Chart Region'!$E$12:$E$13</c:f>
              <c:numCache>
                <c:formatCode>General</c:formatCode>
                <c:ptCount val="2"/>
                <c:pt idx="0">
                  <c:v>20</c:v>
                </c:pt>
                <c:pt idx="1">
                  <c:v>6.8</c:v>
                </c:pt>
              </c:numCache>
            </c:numRef>
          </c:xVal>
          <c:yVal>
            <c:numRef>
              <c:f>'Chart Region'!$F$12:$F$13</c:f>
              <c:numCache>
                <c:formatCode>General</c:formatCode>
                <c:ptCount val="2"/>
                <c:pt idx="0">
                  <c:v>76.470500000000001</c:v>
                </c:pt>
                <c:pt idx="1">
                  <c:v>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2717-481C-B42F-E5B9489EBA5A}"/>
            </c:ext>
          </c:extLst>
        </c:ser>
        <c:ser>
          <c:idx val="22"/>
          <c:order val="18"/>
          <c:tx>
            <c:strRef>
              <c:f>'Chart Region'!$E$14</c:f>
              <c:strCache>
                <c:ptCount val="1"/>
                <c:pt idx="0">
                  <c:v>90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'Chart Region'!$E$15:$E$16</c:f>
              <c:numCache>
                <c:formatCode>General</c:formatCode>
                <c:ptCount val="2"/>
                <c:pt idx="0">
                  <c:v>20</c:v>
                </c:pt>
                <c:pt idx="1">
                  <c:v>7.2</c:v>
                </c:pt>
              </c:numCache>
            </c:numRef>
          </c:xVal>
          <c:yVal>
            <c:numRef>
              <c:f>'Chart Region'!$F$15:$F$16</c:f>
              <c:numCache>
                <c:formatCode>General</c:formatCode>
                <c:ptCount val="2"/>
                <c:pt idx="0">
                  <c:v>77.777699999999996</c:v>
                </c:pt>
                <c:pt idx="1">
                  <c:v>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2717-481C-B42F-E5B9489EBA5A}"/>
            </c:ext>
          </c:extLst>
        </c:ser>
        <c:ser>
          <c:idx val="23"/>
          <c:order val="19"/>
          <c:tx>
            <c:strRef>
              <c:f>'Chart Region'!$E$17</c:f>
              <c:strCache>
                <c:ptCount val="1"/>
                <c:pt idx="0">
                  <c:v>95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'Chart Region'!$E$18:$E$19</c:f>
              <c:numCache>
                <c:formatCode>General</c:formatCode>
                <c:ptCount val="2"/>
                <c:pt idx="0">
                  <c:v>20.9</c:v>
                </c:pt>
                <c:pt idx="1">
                  <c:v>7.6</c:v>
                </c:pt>
              </c:numCache>
            </c:numRef>
          </c:xVal>
          <c:yVal>
            <c:numRef>
              <c:f>'Chart Region'!$F$18:$F$19</c:f>
              <c:numCache>
                <c:formatCode>General</c:formatCode>
                <c:ptCount val="2"/>
                <c:pt idx="0">
                  <c:v>78</c:v>
                </c:pt>
                <c:pt idx="1">
                  <c:v>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2717-481C-B42F-E5B9489EBA5A}"/>
            </c:ext>
          </c:extLst>
        </c:ser>
        <c:ser>
          <c:idx val="24"/>
          <c:order val="20"/>
          <c:tx>
            <c:v>45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'Chart Region'!$C$3:$C$4</c:f>
              <c:numCache>
                <c:formatCode>General</c:formatCode>
                <c:ptCount val="2"/>
                <c:pt idx="0">
                  <c:v>11.25</c:v>
                </c:pt>
                <c:pt idx="1">
                  <c:v>5.625</c:v>
                </c:pt>
              </c:numCache>
            </c:numRef>
          </c:xVal>
          <c:yVal>
            <c:numRef>
              <c:f>'Chart Region'!$D$3:$D$4</c:f>
              <c:numCache>
                <c:formatCode>General</c:formatCode>
                <c:ptCount val="2"/>
                <c:pt idx="0">
                  <c:v>75</c:v>
                </c:pt>
                <c:pt idx="1">
                  <c:v>87.5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2717-481C-B42F-E5B9489EBA5A}"/>
            </c:ext>
          </c:extLst>
        </c:ser>
        <c:ser>
          <c:idx val="25"/>
          <c:order val="21"/>
          <c:tx>
            <c:strRef>
              <c:f>'Chart Region'!$C$5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'Chart Region'!$C$6:$C$7</c:f>
              <c:numCache>
                <c:formatCode>General</c:formatCode>
                <c:ptCount val="2"/>
                <c:pt idx="0">
                  <c:v>12.5</c:v>
                </c:pt>
                <c:pt idx="1">
                  <c:v>6</c:v>
                </c:pt>
              </c:numCache>
            </c:numRef>
          </c:xVal>
          <c:yVal>
            <c:numRef>
              <c:f>'Chart Region'!$D$6:$D$7</c:f>
              <c:numCache>
                <c:formatCode>General</c:formatCode>
                <c:ptCount val="2"/>
                <c:pt idx="0">
                  <c:v>75</c:v>
                </c:pt>
                <c:pt idx="1">
                  <c:v>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2717-481C-B42F-E5B9489EBA5A}"/>
            </c:ext>
          </c:extLst>
        </c:ser>
        <c:ser>
          <c:idx val="26"/>
          <c:order val="22"/>
          <c:tx>
            <c:strRef>
              <c:f>'Chart Region'!$C$8</c:f>
              <c:strCache>
                <c:ptCount val="1"/>
                <c:pt idx="0">
                  <c:v>55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xVal>
            <c:numRef>
              <c:f>'Chart Region'!$C$9:$C$10</c:f>
              <c:numCache>
                <c:formatCode>General</c:formatCode>
                <c:ptCount val="2"/>
                <c:pt idx="0">
                  <c:v>13.75</c:v>
                </c:pt>
                <c:pt idx="1">
                  <c:v>6.1600000000000019</c:v>
                </c:pt>
              </c:numCache>
            </c:numRef>
          </c:xVal>
          <c:yVal>
            <c:numRef>
              <c:f>'Chart Region'!$D$9:$D$10</c:f>
              <c:numCache>
                <c:formatCode>General</c:formatCode>
                <c:ptCount val="2"/>
                <c:pt idx="0">
                  <c:v>75</c:v>
                </c:pt>
                <c:pt idx="1">
                  <c:v>88.8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2717-481C-B42F-E5B9489EBA5A}"/>
            </c:ext>
          </c:extLst>
        </c:ser>
        <c:ser>
          <c:idx val="0"/>
          <c:order val="24"/>
          <c:tx>
            <c:v>Typical Superpave Design</c:v>
          </c:tx>
          <c:spPr>
            <a:ln w="38100">
              <a:solidFill>
                <a:srgbClr val="FF0000"/>
              </a:solidFill>
              <a:prstDash val="sysDash"/>
            </a:ln>
          </c:spPr>
          <c:marker>
            <c:symbol val="circle"/>
            <c:size val="11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'MS2-MIX DESIGN DATA'!$F$5:$F$9</c:f>
              <c:numCache>
                <c:formatCode>0.0</c:formatCode>
                <c:ptCount val="5"/>
                <c:pt idx="0">
                  <c:v>7.4052631578947379</c:v>
                </c:pt>
                <c:pt idx="1">
                  <c:v>8.3333333333333339</c:v>
                </c:pt>
                <c:pt idx="2">
                  <c:v>9.5142857142857125</c:v>
                </c:pt>
                <c:pt idx="3">
                  <c:v>10.800000000000004</c:v>
                </c:pt>
                <c:pt idx="4">
                  <c:v>12.466666666666667</c:v>
                </c:pt>
              </c:numCache>
            </c:numRef>
          </c:xVal>
          <c:yVal>
            <c:numRef>
              <c:f>'MS2-MIX DESIGN DATA'!$G$5:$G$9</c:f>
              <c:numCache>
                <c:formatCode>0.0</c:formatCode>
                <c:ptCount val="5"/>
                <c:pt idx="0">
                  <c:v>85.89473684210526</c:v>
                </c:pt>
                <c:pt idx="1">
                  <c:v>86.666666666666671</c:v>
                </c:pt>
                <c:pt idx="2">
                  <c:v>86.785714285714292</c:v>
                </c:pt>
                <c:pt idx="3">
                  <c:v>86.5</c:v>
                </c:pt>
                <c:pt idx="4">
                  <c:v>85.833333333333329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2717-481C-B42F-E5B9489EBA5A}"/>
            </c:ext>
          </c:extLst>
        </c:ser>
        <c:ser>
          <c:idx val="1"/>
          <c:order val="25"/>
          <c:tx>
            <c:v>Specification, VMA &amp; VFA</c:v>
          </c:tx>
          <c:spPr>
            <a:ln w="50800" cmpd="sng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'MS2-MIX DESIGN DATA'!$B$20:$E$20</c:f>
              <c:numCache>
                <c:formatCode>0.0</c:formatCode>
                <c:ptCount val="4"/>
                <c:pt idx="0">
                  <c:v>12.6</c:v>
                </c:pt>
                <c:pt idx="1">
                  <c:v>9.8000000000000007</c:v>
                </c:pt>
                <c:pt idx="2">
                  <c:v>11.2</c:v>
                </c:pt>
                <c:pt idx="3">
                  <c:v>14.4</c:v>
                </c:pt>
              </c:numCache>
            </c:numRef>
          </c:xVal>
          <c:yVal>
            <c:numRef>
              <c:f>'MS2-MIX DESIGN DATA'!$B$21:$E$21</c:f>
              <c:numCache>
                <c:formatCode>0.0</c:formatCode>
                <c:ptCount val="4"/>
                <c:pt idx="0">
                  <c:v>82</c:v>
                </c:pt>
                <c:pt idx="1">
                  <c:v>86</c:v>
                </c:pt>
                <c:pt idx="2">
                  <c:v>86</c:v>
                </c:pt>
                <c:pt idx="3">
                  <c:v>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2717-481C-B42F-E5B9489EB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8100528"/>
        <c:axId val="1"/>
      </c:scatterChart>
      <c:scatterChart>
        <c:scatterStyle val="lineMarker"/>
        <c:varyColors val="0"/>
        <c:ser>
          <c:idx val="40"/>
          <c:order val="23"/>
          <c:tx>
            <c:strRef>
              <c:f>'SP2-MIX DESIGN DATA'!$D$3</c:f>
              <c:strCache>
                <c:ptCount val="1"/>
              </c:strCache>
            </c:strRef>
          </c:tx>
          <c:spPr>
            <a:ln w="19050">
              <a:noFill/>
            </a:ln>
          </c:spPr>
          <c:marker>
            <c:symbol val="none"/>
          </c:marker>
          <c:xVal>
            <c:numRef>
              <c:f>'SP2-MIX DESIGN DATA'!$C$38</c:f>
              <c:numCache>
                <c:formatCode>0.00</c:formatCode>
                <c:ptCount val="1"/>
                <c:pt idx="0">
                  <c:v>11.200000000000001</c:v>
                </c:pt>
              </c:numCache>
            </c:numRef>
          </c:xVal>
          <c:yVal>
            <c:numRef>
              <c:f>'SP2-MIX DESIGN DATA'!$C$36</c:f>
              <c:numCache>
                <c:formatCode>0.00</c:formatCode>
                <c:ptCount val="1"/>
                <c:pt idx="0">
                  <c:v>15.3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2717-481C-B42F-E5B9489EB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638100528"/>
        <c:scaling>
          <c:orientation val="minMax"/>
          <c:max val="22"/>
          <c:min val="6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Effective Volume of Binder, V</a:t>
                </a:r>
                <a:r>
                  <a:rPr lang="en-US" sz="12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be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(%)</a:t>
                </a:r>
              </a:p>
            </c:rich>
          </c:tx>
          <c:layout>
            <c:manualLayout>
              <c:xMode val="edge"/>
              <c:yMode val="edge"/>
              <c:x val="0.36488095238095242"/>
              <c:y val="0.945184025058731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92"/>
          <c:min val="78"/>
        </c:scaling>
        <c:delete val="0"/>
        <c:axPos val="l"/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Bulk Volume of Stone, V</a:t>
                </a:r>
                <a:r>
                  <a:rPr lang="en-US" sz="1200" b="1" i="0" u="none" strike="noStrike" baseline="-25000">
                    <a:solidFill>
                      <a:srgbClr val="000000"/>
                    </a:solidFill>
                    <a:latin typeface="Arial"/>
                    <a:cs typeface="Arial"/>
                  </a:rPr>
                  <a:t>sb</a:t>
                </a:r>
                <a:r>
                  <a:rPr lang="en-US" sz="12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(%)</a:t>
                </a:r>
              </a:p>
            </c:rich>
          </c:tx>
          <c:layout>
            <c:manualLayout>
              <c:xMode val="edge"/>
              <c:yMode val="edge"/>
              <c:x val="1.1309492563429571E-2"/>
              <c:y val="0.30200946459840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8100528"/>
        <c:crosses val="autoZero"/>
        <c:crossBetween val="midCat"/>
        <c:majorUnit val="1"/>
      </c:valAx>
      <c:valAx>
        <c:axId val="3"/>
        <c:scaling>
          <c:orientation val="minMax"/>
        </c:scaling>
        <c:delete val="1"/>
        <c:axPos val="t"/>
        <c:numFmt formatCode="0.00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axMin"/>
          <c:max val="22"/>
          <c:min val="8"/>
        </c:scaling>
        <c:delete val="0"/>
        <c:axPos val="r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Voids in Mineral Aggregate, VMA (%)  </a:t>
                </a:r>
              </a:p>
            </c:rich>
          </c:tx>
          <c:layout>
            <c:manualLayout>
              <c:xMode val="edge"/>
              <c:yMode val="edge"/>
              <c:x val="0.96250000000000002"/>
              <c:y val="0.26703217646914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midCat"/>
        <c:majorUnit val="1"/>
      </c:valAx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5"/>
        <c:delete val="1"/>
      </c:legendEntry>
      <c:layout>
        <c:manualLayout>
          <c:xMode val="edge"/>
          <c:yMode val="edge"/>
          <c:x val="9.3253937007874016E-2"/>
          <c:y val="0.78491793655064457"/>
          <c:w val="0.25853171478565179"/>
          <c:h val="0.103101533644791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anchor="ctr" anchorCtr="0"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30" workbookViewId="0"/>
  </sheetViews>
  <pageMargins left="0.46" right="0.42" top="0.55000000000000004" bottom="0.23" header="0.5" footer="0.23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E8289A8-8007-4F34-9110-29E80DEF7A6A}">
  <sheetPr/>
  <sheetViews>
    <sheetView zoomScale="130" workbookViewId="0"/>
  </sheetViews>
  <pageMargins left="0.46" right="0.42" top="0.55000000000000004" bottom="0.23" header="0.5" footer="0.23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16</xdr:row>
      <xdr:rowOff>95250</xdr:rowOff>
    </xdr:from>
    <xdr:to>
      <xdr:col>8</xdr:col>
      <xdr:colOff>209550</xdr:colOff>
      <xdr:row>20</xdr:row>
      <xdr:rowOff>61232</xdr:rowOff>
    </xdr:to>
    <xdr:pic>
      <xdr:nvPicPr>
        <xdr:cNvPr id="203778" name="Picture 2">
          <a:extLst>
            <a:ext uri="{FF2B5EF4-FFF2-40B4-BE49-F238E27FC236}">
              <a16:creationId xmlns:a16="http://schemas.microsoft.com/office/drawing/2014/main" id="{3B106FCA-3436-4A47-92B6-F9BEF5A11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2724150"/>
          <a:ext cx="2447925" cy="60007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9</xdr:col>
      <xdr:colOff>174172</xdr:colOff>
      <xdr:row>0</xdr:row>
      <xdr:rowOff>43541</xdr:rowOff>
    </xdr:from>
    <xdr:to>
      <xdr:col>16</xdr:col>
      <xdr:colOff>407658</xdr:colOff>
      <xdr:row>21</xdr:row>
      <xdr:rowOff>47202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24E64C-D4DD-46F1-909F-21C34472F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98572" y="43541"/>
          <a:ext cx="4440815" cy="33673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44000" cy="696546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F68AAC2-C891-4372-8945-58B68EDD295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0.1946</cdr:x>
      <cdr:y>0.03374</cdr:y>
    </cdr:from>
    <cdr:to>
      <cdr:x>0.91987</cdr:x>
      <cdr:y>0.89096</cdr:y>
    </cdr:to>
    <cdr:sp macro="" textlink="">
      <cdr:nvSpPr>
        <cdr:cNvPr id="135169" name="AutoShape 1">
          <a:extLst xmlns:a="http://schemas.openxmlformats.org/drawingml/2006/main">
            <a:ext uri="{FF2B5EF4-FFF2-40B4-BE49-F238E27FC236}">
              <a16:creationId xmlns:a16="http://schemas.microsoft.com/office/drawing/2014/main" id="{903EC1D2-26D2-44A0-B552-5A2348BE2BAF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0800000">
          <a:off x="1779396" y="234462"/>
          <a:ext cx="6631910" cy="5957835"/>
        </a:xfrm>
        <a:prstGeom xmlns:a="http://schemas.openxmlformats.org/drawingml/2006/main" prst="rtTriangl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0.23845</cdr:x>
      <cdr:y>0.03483</cdr:y>
    </cdr:from>
    <cdr:to>
      <cdr:x>0.37225</cdr:x>
      <cdr:y>0.06648</cdr:y>
    </cdr:to>
    <cdr:sp macro="" textlink="">
      <cdr:nvSpPr>
        <cdr:cNvPr id="135170" name="Text Box 2">
          <a:extLst xmlns:a="http://schemas.openxmlformats.org/drawingml/2006/main">
            <a:ext uri="{FF2B5EF4-FFF2-40B4-BE49-F238E27FC236}">
              <a16:creationId xmlns:a16="http://schemas.microsoft.com/office/drawing/2014/main" id="{52396C03-5A2A-4FDD-A23A-F5F7EF34496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80393" y="242081"/>
          <a:ext cx="1223486" cy="21993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cdr:spPr>
      <cdr:txBody>
        <a:bodyPr xmlns:a="http://schemas.openxmlformats.org/drawingml/2006/main" wrap="square" lIns="36576" tIns="41148" rIns="0" bIns="36576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Symbol"/>
            </a:rPr>
            <a:t>Ü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Air Voids, V</a:t>
          </a:r>
          <a:r>
            <a:rPr lang="en-US" sz="9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, %</a:t>
          </a:r>
        </a:p>
      </cdr:txBody>
    </cdr:sp>
  </cdr:relSizeAnchor>
  <cdr:relSizeAnchor xmlns:cdr="http://schemas.openxmlformats.org/drawingml/2006/chartDrawing">
    <cdr:from>
      <cdr:x>0.20494</cdr:x>
      <cdr:y>0.0443</cdr:y>
    </cdr:from>
    <cdr:to>
      <cdr:x>0.22494</cdr:x>
      <cdr:y>0.06403</cdr:y>
    </cdr:to>
    <cdr:sp macro="" textlink="">
      <cdr:nvSpPr>
        <cdr:cNvPr id="135171" name="Rectangle 3">
          <a:extLst xmlns:a="http://schemas.openxmlformats.org/drawingml/2006/main">
            <a:ext uri="{FF2B5EF4-FFF2-40B4-BE49-F238E27FC236}">
              <a16:creationId xmlns:a16="http://schemas.microsoft.com/office/drawing/2014/main" id="{7E2BA85D-6BDB-4172-A747-6FA03DC2F09A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3967" y="307877"/>
          <a:ext cx="182880" cy="1371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anchorCtr="1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0.15547</cdr:x>
      <cdr:y>0.05026</cdr:y>
    </cdr:from>
    <cdr:to>
      <cdr:x>0.17547</cdr:x>
      <cdr:y>0.07</cdr:y>
    </cdr:to>
    <cdr:sp macro="" textlink="">
      <cdr:nvSpPr>
        <cdr:cNvPr id="135172" name="Rectangle 4">
          <a:extLst xmlns:a="http://schemas.openxmlformats.org/drawingml/2006/main">
            <a:ext uri="{FF2B5EF4-FFF2-40B4-BE49-F238E27FC236}">
              <a16:creationId xmlns:a16="http://schemas.microsoft.com/office/drawing/2014/main" id="{B97CCBF0-5153-49C0-9E20-CD81D841A937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1573" y="349347"/>
          <a:ext cx="182880" cy="1371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anchorCtr="1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0.11693</cdr:x>
      <cdr:y>0.06828</cdr:y>
    </cdr:from>
    <cdr:to>
      <cdr:x>0.13693</cdr:x>
      <cdr:y>0.08802</cdr:y>
    </cdr:to>
    <cdr:sp macro="" textlink="">
      <cdr:nvSpPr>
        <cdr:cNvPr id="135173" name="Rectangle 5">
          <a:extLst xmlns:a="http://schemas.openxmlformats.org/drawingml/2006/main">
            <a:ext uri="{FF2B5EF4-FFF2-40B4-BE49-F238E27FC236}">
              <a16:creationId xmlns:a16="http://schemas.microsoft.com/office/drawing/2014/main" id="{1AEFFFBB-1198-4FEA-B8A3-0BF2CCE24E93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9229" y="474555"/>
          <a:ext cx="182880" cy="1371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anchorCtr="1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0.09283</cdr:x>
      <cdr:y>0.16599</cdr:y>
    </cdr:from>
    <cdr:to>
      <cdr:x>0.11283</cdr:x>
      <cdr:y>0.18573</cdr:y>
    </cdr:to>
    <cdr:sp macro="" textlink="">
      <cdr:nvSpPr>
        <cdr:cNvPr id="135174" name="Rectangle 6">
          <a:extLst xmlns:a="http://schemas.openxmlformats.org/drawingml/2006/main">
            <a:ext uri="{FF2B5EF4-FFF2-40B4-BE49-F238E27FC236}">
              <a16:creationId xmlns:a16="http://schemas.microsoft.com/office/drawing/2014/main" id="{B435E890-2CA4-4743-8652-CF140199EC83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8819" y="1153656"/>
          <a:ext cx="182880" cy="1371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anchorCtr="1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0.10072</cdr:x>
      <cdr:y>0.10967</cdr:y>
    </cdr:from>
    <cdr:to>
      <cdr:x>0.12072</cdr:x>
      <cdr:y>0.12941</cdr:y>
    </cdr:to>
    <cdr:sp macro="" textlink="">
      <cdr:nvSpPr>
        <cdr:cNvPr id="135175" name="Rectangle 7">
          <a:extLst xmlns:a="http://schemas.openxmlformats.org/drawingml/2006/main">
            <a:ext uri="{FF2B5EF4-FFF2-40B4-BE49-F238E27FC236}">
              <a16:creationId xmlns:a16="http://schemas.microsoft.com/office/drawing/2014/main" id="{EDDFFF64-A41D-4461-B3B7-C182B7F8A226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20956" y="762251"/>
          <a:ext cx="182880" cy="1371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anchorCtr="1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0.09646</cdr:x>
      <cdr:y>0.47944</cdr:y>
    </cdr:from>
    <cdr:to>
      <cdr:x>0.11646</cdr:x>
      <cdr:y>0.49917</cdr:y>
    </cdr:to>
    <cdr:sp macro="" textlink="">
      <cdr:nvSpPr>
        <cdr:cNvPr id="135176" name="Rectangle 8">
          <a:extLst xmlns:a="http://schemas.openxmlformats.org/drawingml/2006/main">
            <a:ext uri="{FF2B5EF4-FFF2-40B4-BE49-F238E27FC236}">
              <a16:creationId xmlns:a16="http://schemas.microsoft.com/office/drawing/2014/main" id="{D1BB75A1-977D-4C95-9E26-8B5B7460664B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82035" y="3332138"/>
          <a:ext cx="182880" cy="1371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anchorCtr="1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9</a:t>
          </a:r>
        </a:p>
      </cdr:txBody>
    </cdr:sp>
  </cdr:relSizeAnchor>
  <cdr:relSizeAnchor xmlns:cdr="http://schemas.openxmlformats.org/drawingml/2006/chartDrawing">
    <cdr:from>
      <cdr:x>0.09546</cdr:x>
      <cdr:y>0.41498</cdr:y>
    </cdr:from>
    <cdr:to>
      <cdr:x>0.11546</cdr:x>
      <cdr:y>0.43472</cdr:y>
    </cdr:to>
    <cdr:sp macro="" textlink="">
      <cdr:nvSpPr>
        <cdr:cNvPr id="135177" name="Rectangle 9">
          <a:extLst xmlns:a="http://schemas.openxmlformats.org/drawingml/2006/main">
            <a:ext uri="{FF2B5EF4-FFF2-40B4-BE49-F238E27FC236}">
              <a16:creationId xmlns:a16="http://schemas.microsoft.com/office/drawing/2014/main" id="{DAF5E75A-FA1C-4175-B963-5BE62FFB7579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2917" y="2884169"/>
          <a:ext cx="182880" cy="1371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anchorCtr="1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8</a:t>
          </a:r>
        </a:p>
      </cdr:txBody>
    </cdr:sp>
  </cdr:relSizeAnchor>
  <cdr:relSizeAnchor xmlns:cdr="http://schemas.openxmlformats.org/drawingml/2006/chartDrawing">
    <cdr:from>
      <cdr:x>0.09567</cdr:x>
      <cdr:y>0.35607</cdr:y>
    </cdr:from>
    <cdr:to>
      <cdr:x>0.11567</cdr:x>
      <cdr:y>0.37581</cdr:y>
    </cdr:to>
    <cdr:sp macro="" textlink="">
      <cdr:nvSpPr>
        <cdr:cNvPr id="135178" name="Rectangle 10">
          <a:extLst xmlns:a="http://schemas.openxmlformats.org/drawingml/2006/main">
            <a:ext uri="{FF2B5EF4-FFF2-40B4-BE49-F238E27FC236}">
              <a16:creationId xmlns:a16="http://schemas.microsoft.com/office/drawing/2014/main" id="{D8B54F4E-6AD6-4504-B66A-FC46334C5FED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4844" y="2474742"/>
          <a:ext cx="182880" cy="1371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anchorCtr="1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7</a:t>
          </a:r>
        </a:p>
      </cdr:txBody>
    </cdr:sp>
  </cdr:relSizeAnchor>
  <cdr:relSizeAnchor xmlns:cdr="http://schemas.openxmlformats.org/drawingml/2006/chartDrawing">
    <cdr:from>
      <cdr:x>0.09705</cdr:x>
      <cdr:y>0.29386</cdr:y>
    </cdr:from>
    <cdr:to>
      <cdr:x>0.11705</cdr:x>
      <cdr:y>0.31359</cdr:y>
    </cdr:to>
    <cdr:sp macro="" textlink="">
      <cdr:nvSpPr>
        <cdr:cNvPr id="135179" name="Rectangle 11">
          <a:extLst xmlns:a="http://schemas.openxmlformats.org/drawingml/2006/main">
            <a:ext uri="{FF2B5EF4-FFF2-40B4-BE49-F238E27FC236}">
              <a16:creationId xmlns:a16="http://schemas.microsoft.com/office/drawing/2014/main" id="{A31DE275-8D9D-4A80-969C-A9E7E5A68605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87403" y="2042328"/>
          <a:ext cx="182880" cy="1371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anchorCtr="1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6</a:t>
          </a:r>
        </a:p>
      </cdr:txBody>
    </cdr:sp>
  </cdr:relSizeAnchor>
  <cdr:relSizeAnchor xmlns:cdr="http://schemas.openxmlformats.org/drawingml/2006/chartDrawing">
    <cdr:from>
      <cdr:x>0.09497</cdr:x>
      <cdr:y>0.2294</cdr:y>
    </cdr:from>
    <cdr:to>
      <cdr:x>0.11497</cdr:x>
      <cdr:y>0.24914</cdr:y>
    </cdr:to>
    <cdr:sp macro="" textlink="">
      <cdr:nvSpPr>
        <cdr:cNvPr id="135180" name="Rectangle 12">
          <a:extLst xmlns:a="http://schemas.openxmlformats.org/drawingml/2006/main">
            <a:ext uri="{FF2B5EF4-FFF2-40B4-BE49-F238E27FC236}">
              <a16:creationId xmlns:a16="http://schemas.microsoft.com/office/drawing/2014/main" id="{6FEF3AD5-F106-42F2-9831-BAB05556B817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8396" y="1594360"/>
          <a:ext cx="182880" cy="1371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anchorCtr="1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0.09787</cdr:x>
      <cdr:y>0.54068</cdr:y>
    </cdr:from>
    <cdr:to>
      <cdr:x>0.11787</cdr:x>
      <cdr:y>0.56041</cdr:y>
    </cdr:to>
    <cdr:sp macro="" textlink="">
      <cdr:nvSpPr>
        <cdr:cNvPr id="135181" name="Rectangle 13">
          <a:extLst xmlns:a="http://schemas.openxmlformats.org/drawingml/2006/main">
            <a:ext uri="{FF2B5EF4-FFF2-40B4-BE49-F238E27FC236}">
              <a16:creationId xmlns:a16="http://schemas.microsoft.com/office/drawing/2014/main" id="{057004C9-E91F-4165-AFF8-C56F357F9768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4931" y="3757769"/>
          <a:ext cx="182880" cy="1371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anchorCtr="1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0.09658</cdr:x>
      <cdr:y>0.61205</cdr:y>
    </cdr:from>
    <cdr:to>
      <cdr:x>0.11658</cdr:x>
      <cdr:y>0.63178</cdr:y>
    </cdr:to>
    <cdr:sp macro="" textlink="">
      <cdr:nvSpPr>
        <cdr:cNvPr id="135182" name="Rectangle 14">
          <a:extLst xmlns:a="http://schemas.openxmlformats.org/drawingml/2006/main">
            <a:ext uri="{FF2B5EF4-FFF2-40B4-BE49-F238E27FC236}">
              <a16:creationId xmlns:a16="http://schemas.microsoft.com/office/drawing/2014/main" id="{583B3FF4-64C0-443D-884C-0F10309E04CA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83116" y="4253781"/>
          <a:ext cx="182880" cy="1371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anchorCtr="1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11</a:t>
          </a:r>
        </a:p>
      </cdr:txBody>
    </cdr:sp>
  </cdr:relSizeAnchor>
  <cdr:relSizeAnchor xmlns:cdr="http://schemas.openxmlformats.org/drawingml/2006/chartDrawing">
    <cdr:from>
      <cdr:x>0.1444</cdr:x>
      <cdr:y>0.0903</cdr:y>
    </cdr:from>
    <cdr:to>
      <cdr:x>0.1644</cdr:x>
      <cdr:y>0.11661</cdr:y>
    </cdr:to>
    <cdr:sp macro="" textlink="">
      <cdr:nvSpPr>
        <cdr:cNvPr id="135183" name="Oval 15">
          <a:extLst xmlns:a="http://schemas.openxmlformats.org/drawingml/2006/main">
            <a:ext uri="{FF2B5EF4-FFF2-40B4-BE49-F238E27FC236}">
              <a16:creationId xmlns:a16="http://schemas.microsoft.com/office/drawing/2014/main" id="{0337103D-2016-43B7-9398-B805E7F749FA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20438" y="627603"/>
          <a:ext cx="182880" cy="18288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0" tIns="0" rIns="0" bIns="0" anchor="ctr" anchorCtr="0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0.16085</cdr:x>
      <cdr:y>0.07794</cdr:y>
    </cdr:from>
    <cdr:to>
      <cdr:x>0.18085</cdr:x>
      <cdr:y>0.10425</cdr:y>
    </cdr:to>
    <cdr:sp macro="" textlink="">
      <cdr:nvSpPr>
        <cdr:cNvPr id="135184" name="Oval 16">
          <a:extLst xmlns:a="http://schemas.openxmlformats.org/drawingml/2006/main">
            <a:ext uri="{FF2B5EF4-FFF2-40B4-BE49-F238E27FC236}">
              <a16:creationId xmlns:a16="http://schemas.microsoft.com/office/drawing/2014/main" id="{FC548121-E897-48A5-AAB1-99F1CD200EB5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0793" y="541669"/>
          <a:ext cx="182880" cy="18288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4">
            <a:lumMod val="20000"/>
            <a:lumOff val="80000"/>
            <a:alpha val="80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0" tIns="0" rIns="0" bIns="0" anchor="ctr" anchorCtr="0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85</a:t>
          </a:r>
        </a:p>
      </cdr:txBody>
    </cdr:sp>
  </cdr:relSizeAnchor>
  <cdr:relSizeAnchor xmlns:cdr="http://schemas.openxmlformats.org/drawingml/2006/chartDrawing">
    <cdr:from>
      <cdr:x>0.1792</cdr:x>
      <cdr:y>0.07286</cdr:y>
    </cdr:from>
    <cdr:to>
      <cdr:x>0.1992</cdr:x>
      <cdr:y>0.09917</cdr:y>
    </cdr:to>
    <cdr:sp macro="" textlink="">
      <cdr:nvSpPr>
        <cdr:cNvPr id="135185" name="Oval 17">
          <a:extLst xmlns:a="http://schemas.openxmlformats.org/drawingml/2006/main">
            <a:ext uri="{FF2B5EF4-FFF2-40B4-BE49-F238E27FC236}">
              <a16:creationId xmlns:a16="http://schemas.microsoft.com/office/drawing/2014/main" id="{0C8FD8BA-D7C7-41CE-8A32-E13ACCFD91E3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38618" y="506374"/>
          <a:ext cx="182880" cy="18288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4">
            <a:lumMod val="20000"/>
            <a:lumOff val="80000"/>
            <a:alpha val="80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0" tIns="0" rIns="0" bIns="0" anchor="ctr" anchorCtr="0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0.20322</cdr:x>
      <cdr:y>0.07239</cdr:y>
    </cdr:from>
    <cdr:to>
      <cdr:x>0.22322</cdr:x>
      <cdr:y>0.09871</cdr:y>
    </cdr:to>
    <cdr:sp macro="" textlink="">
      <cdr:nvSpPr>
        <cdr:cNvPr id="135186" name="Oval 18">
          <a:extLst xmlns:a="http://schemas.openxmlformats.org/drawingml/2006/main">
            <a:ext uri="{FF2B5EF4-FFF2-40B4-BE49-F238E27FC236}">
              <a16:creationId xmlns:a16="http://schemas.microsoft.com/office/drawing/2014/main" id="{83D528F7-AA0E-4EBF-890F-F04E619CE66A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58225" y="503150"/>
          <a:ext cx="182880" cy="18288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4">
            <a:lumMod val="20000"/>
            <a:lumOff val="80000"/>
            <a:alpha val="80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0" tIns="0" rIns="0" bIns="0" anchor="ctr" anchorCtr="0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0.12763</cdr:x>
      <cdr:y>0.49828</cdr:y>
    </cdr:from>
    <cdr:to>
      <cdr:x>0.14763</cdr:x>
      <cdr:y>0.52459</cdr:y>
    </cdr:to>
    <cdr:sp macro="" textlink="">
      <cdr:nvSpPr>
        <cdr:cNvPr id="135187" name="Oval 19">
          <a:extLst xmlns:a="http://schemas.openxmlformats.org/drawingml/2006/main">
            <a:ext uri="{FF2B5EF4-FFF2-40B4-BE49-F238E27FC236}">
              <a16:creationId xmlns:a16="http://schemas.microsoft.com/office/drawing/2014/main" id="{DAEC6AB7-0F83-47D8-9B25-065F87C243F7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7015" y="3463101"/>
          <a:ext cx="182880" cy="18288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0" tIns="0" rIns="0" bIns="0" anchor="ctr" anchorCtr="0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45</a:t>
          </a:r>
        </a:p>
      </cdr:txBody>
    </cdr:sp>
  </cdr:relSizeAnchor>
  <cdr:relSizeAnchor xmlns:cdr="http://schemas.openxmlformats.org/drawingml/2006/chartDrawing">
    <cdr:from>
      <cdr:x>0.12106</cdr:x>
      <cdr:y>0.38063</cdr:y>
    </cdr:from>
    <cdr:to>
      <cdr:x>0.14106</cdr:x>
      <cdr:y>0.40695</cdr:y>
    </cdr:to>
    <cdr:sp macro="" textlink="">
      <cdr:nvSpPr>
        <cdr:cNvPr id="135188" name="Oval 20">
          <a:extLst xmlns:a="http://schemas.openxmlformats.org/drawingml/2006/main">
            <a:ext uri="{FF2B5EF4-FFF2-40B4-BE49-F238E27FC236}">
              <a16:creationId xmlns:a16="http://schemas.microsoft.com/office/drawing/2014/main" id="{DEB3B205-0348-4AAE-BEF4-0BE33E07BA1F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6985" y="2645439"/>
          <a:ext cx="182880" cy="18288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0" tIns="0" rIns="0" bIns="0" anchor="ctr" anchorCtr="0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0.12061</cdr:x>
      <cdr:y>0.31442</cdr:y>
    </cdr:from>
    <cdr:to>
      <cdr:x>0.14061</cdr:x>
      <cdr:y>0.34074</cdr:y>
    </cdr:to>
    <cdr:sp macro="" textlink="">
      <cdr:nvSpPr>
        <cdr:cNvPr id="135189" name="Oval 21">
          <a:extLst xmlns:a="http://schemas.openxmlformats.org/drawingml/2006/main">
            <a:ext uri="{FF2B5EF4-FFF2-40B4-BE49-F238E27FC236}">
              <a16:creationId xmlns:a16="http://schemas.microsoft.com/office/drawing/2014/main" id="{FF69FA34-766C-43AE-902E-184784B2F2C2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2898" y="2185287"/>
          <a:ext cx="182880" cy="18288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0" tIns="0" rIns="0" bIns="0" anchor="ctr" anchorCtr="0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55</a:t>
          </a:r>
        </a:p>
      </cdr:txBody>
    </cdr:sp>
  </cdr:relSizeAnchor>
  <cdr:relSizeAnchor xmlns:cdr="http://schemas.openxmlformats.org/drawingml/2006/chartDrawing">
    <cdr:from>
      <cdr:x>0.12133</cdr:x>
      <cdr:y>0.23946</cdr:y>
    </cdr:from>
    <cdr:to>
      <cdr:x>0.14133</cdr:x>
      <cdr:y>0.26578</cdr:y>
    </cdr:to>
    <cdr:sp macro="" textlink="">
      <cdr:nvSpPr>
        <cdr:cNvPr id="135190" name="Oval 22">
          <a:extLst xmlns:a="http://schemas.openxmlformats.org/drawingml/2006/main">
            <a:ext uri="{FF2B5EF4-FFF2-40B4-BE49-F238E27FC236}">
              <a16:creationId xmlns:a16="http://schemas.microsoft.com/office/drawing/2014/main" id="{2ABB61C1-DE12-4046-8710-B53A9ED41D31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9422" y="1664300"/>
          <a:ext cx="182880" cy="18288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0" tIns="0" rIns="0" bIns="0" anchor="ctr" anchorCtr="0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0.1298</cdr:x>
      <cdr:y>0.10686</cdr:y>
    </cdr:from>
    <cdr:to>
      <cdr:x>0.1498</cdr:x>
      <cdr:y>0.13317</cdr:y>
    </cdr:to>
    <cdr:sp macro="" textlink="">
      <cdr:nvSpPr>
        <cdr:cNvPr id="135193" name="Oval 25">
          <a:extLst xmlns:a="http://schemas.openxmlformats.org/drawingml/2006/main">
            <a:ext uri="{FF2B5EF4-FFF2-40B4-BE49-F238E27FC236}">
              <a16:creationId xmlns:a16="http://schemas.microsoft.com/office/drawing/2014/main" id="{B226A58E-CBBD-48E3-857E-4314E1581131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6854" y="742677"/>
          <a:ext cx="182880" cy="18288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0" tIns="0" rIns="0" bIns="0" anchor="ctr" anchorCtr="0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75</a:t>
          </a:r>
        </a:p>
      </cdr:txBody>
    </cdr:sp>
  </cdr:relSizeAnchor>
  <cdr:relSizeAnchor xmlns:cdr="http://schemas.openxmlformats.org/drawingml/2006/chartDrawing">
    <cdr:from>
      <cdr:x>0.27</cdr:x>
      <cdr:y>0.07305</cdr:y>
    </cdr:from>
    <cdr:to>
      <cdr:x>0.46978</cdr:x>
      <cdr:y>0.1047</cdr:y>
    </cdr:to>
    <cdr:sp macro="" textlink="">
      <cdr:nvSpPr>
        <cdr:cNvPr id="135194" name="Text Box 26">
          <a:extLst xmlns:a="http://schemas.openxmlformats.org/drawingml/2006/main">
            <a:ext uri="{FF2B5EF4-FFF2-40B4-BE49-F238E27FC236}">
              <a16:creationId xmlns:a16="http://schemas.microsoft.com/office/drawing/2014/main" id="{9CEE5AA3-0241-4720-BCAC-92496B7DCD4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68913" y="507736"/>
          <a:ext cx="1826719" cy="21993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lIns="36576" tIns="41148" rIns="0" bIns="36576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Symbol"/>
            </a:rPr>
            <a:t>Ü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Voids filled with binder, V</a:t>
          </a:r>
          <a:r>
            <a:rPr lang="en-US" sz="9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fb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, %</a:t>
          </a:r>
        </a:p>
      </cdr:txBody>
    </cdr:sp>
  </cdr:relSizeAnchor>
  <cdr:relSizeAnchor xmlns:cdr="http://schemas.openxmlformats.org/drawingml/2006/chartDrawing">
    <cdr:from>
      <cdr:x>0.23335</cdr:x>
      <cdr:y>0.07853</cdr:y>
    </cdr:from>
    <cdr:to>
      <cdr:x>0.26335</cdr:x>
      <cdr:y>0.10485</cdr:y>
    </cdr:to>
    <cdr:sp macro="" textlink="">
      <cdr:nvSpPr>
        <cdr:cNvPr id="135195" name="Oval 27">
          <a:extLst xmlns:a="http://schemas.openxmlformats.org/drawingml/2006/main">
            <a:ext uri="{FF2B5EF4-FFF2-40B4-BE49-F238E27FC236}">
              <a16:creationId xmlns:a16="http://schemas.microsoft.com/office/drawing/2014/main" id="{9C08951C-AA6E-4908-A329-E246B72D0747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33752" y="545813"/>
          <a:ext cx="274320" cy="18288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4">
            <a:lumMod val="20000"/>
            <a:lumOff val="80000"/>
            <a:alpha val="80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0" tIns="0" rIns="0" bIns="0" anchor="ctr" anchorCtr="0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0.368</cdr:x>
      <cdr:y>0.69676</cdr:y>
    </cdr:from>
    <cdr:to>
      <cdr:x>0.61951</cdr:x>
      <cdr:y>0.74217</cdr:y>
    </cdr:to>
    <cdr:sp macro="" textlink="">
      <cdr:nvSpPr>
        <cdr:cNvPr id="135225" name="Text Box 57">
          <a:extLst xmlns:a="http://schemas.openxmlformats.org/drawingml/2006/main">
            <a:ext uri="{FF2B5EF4-FFF2-40B4-BE49-F238E27FC236}">
              <a16:creationId xmlns:a16="http://schemas.microsoft.com/office/drawing/2014/main" id="{632ACB4D-3E45-4FA8-A68F-03D1682C369B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64951" y="4842531"/>
          <a:ext cx="2299808" cy="31562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45720" tIns="41148" rIns="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Compaction curve at P</a:t>
          </a:r>
          <a:r>
            <a:rPr lang="en-US" sz="12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b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= 4.7%</a:t>
          </a:r>
        </a:p>
      </cdr:txBody>
    </cdr:sp>
  </cdr:relSizeAnchor>
  <cdr:relSizeAnchor xmlns:cdr="http://schemas.openxmlformats.org/drawingml/2006/chartDrawing">
    <cdr:from>
      <cdr:x>0.12096</cdr:x>
      <cdr:y>0.18</cdr:y>
    </cdr:from>
    <cdr:to>
      <cdr:x>0.14096</cdr:x>
      <cdr:y>0.20631</cdr:y>
    </cdr:to>
    <cdr:sp macro="" textlink="">
      <cdr:nvSpPr>
        <cdr:cNvPr id="135191" name="Oval 23">
          <a:extLst xmlns:a="http://schemas.openxmlformats.org/drawingml/2006/main">
            <a:ext uri="{FF2B5EF4-FFF2-40B4-BE49-F238E27FC236}">
              <a16:creationId xmlns:a16="http://schemas.microsoft.com/office/drawing/2014/main" id="{F5CB775D-3501-4C08-BFA9-310B00B59AD8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6080" y="1251020"/>
          <a:ext cx="182880" cy="18288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0" tIns="0" rIns="0" bIns="0" anchor="ctr" anchorCtr="0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65</a:t>
          </a:r>
        </a:p>
      </cdr:txBody>
    </cdr:sp>
  </cdr:relSizeAnchor>
  <cdr:relSizeAnchor xmlns:cdr="http://schemas.openxmlformats.org/drawingml/2006/chartDrawing">
    <cdr:from>
      <cdr:x>0.12332</cdr:x>
      <cdr:y>0.13408</cdr:y>
    </cdr:from>
    <cdr:to>
      <cdr:x>0.14332</cdr:x>
      <cdr:y>0.1604</cdr:y>
    </cdr:to>
    <cdr:sp macro="" textlink="">
      <cdr:nvSpPr>
        <cdr:cNvPr id="135192" name="Oval 24">
          <a:extLst xmlns:a="http://schemas.openxmlformats.org/drawingml/2006/main">
            <a:ext uri="{FF2B5EF4-FFF2-40B4-BE49-F238E27FC236}">
              <a16:creationId xmlns:a16="http://schemas.microsoft.com/office/drawing/2014/main" id="{DA277333-CDC3-4449-BDE7-BA4F50FFA0C3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7625" y="931900"/>
          <a:ext cx="182880" cy="18288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0" tIns="0" rIns="0" bIns="0" anchor="ctr" anchorCtr="0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0.23168</cdr:x>
      <cdr:y>0.62651</cdr:y>
    </cdr:from>
    <cdr:to>
      <cdr:x>0.36676</cdr:x>
      <cdr:y>0.72108</cdr:y>
    </cdr:to>
    <cdr:sp macro="" textlink="">
      <cdr:nvSpPr>
        <cdr:cNvPr id="135228" name="Line 60">
          <a:extLst xmlns:a="http://schemas.openxmlformats.org/drawingml/2006/main">
            <a:ext uri="{FF2B5EF4-FFF2-40B4-BE49-F238E27FC236}">
              <a16:creationId xmlns:a16="http://schemas.microsoft.com/office/drawing/2014/main" id="{9ABA1E81-6A53-40E1-9F13-28CF24B2205A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118527" y="4354286"/>
          <a:ext cx="1235110" cy="65732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571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0.48612</cdr:x>
      <cdr:y>0.8247</cdr:y>
    </cdr:from>
    <cdr:to>
      <cdr:x>0.83608</cdr:x>
      <cdr:y>0.89077</cdr:y>
    </cdr:to>
    <cdr:sp macro="" textlink="">
      <cdr:nvSpPr>
        <cdr:cNvPr id="135219" name="Text Box 51">
          <a:extLst xmlns:a="http://schemas.openxmlformats.org/drawingml/2006/main">
            <a:ext uri="{FF2B5EF4-FFF2-40B4-BE49-F238E27FC236}">
              <a16:creationId xmlns:a16="http://schemas.microsoft.com/office/drawing/2014/main" id="{70CA2195-FD9E-4858-BBB4-8C0A07E5F68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45081" y="5731756"/>
          <a:ext cx="3200040" cy="45919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20000"/>
            <a:lumOff val="80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45720" tIns="41148" rIns="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Typical Dense Superpave HMA Mix Design, Blend 3 - SP2 (2001) - Pages 86 and 87</a:t>
          </a:r>
        </a:p>
      </cdr:txBody>
    </cdr:sp>
  </cdr:relSizeAnchor>
  <cdr:relSizeAnchor xmlns:cdr="http://schemas.openxmlformats.org/drawingml/2006/chartDrawing">
    <cdr:from>
      <cdr:x>0.52709</cdr:x>
      <cdr:y>0.49612</cdr:y>
    </cdr:from>
    <cdr:to>
      <cdr:x>0.68819</cdr:x>
      <cdr:y>0.59157</cdr:y>
    </cdr:to>
    <cdr:sp macro="" textlink="">
      <cdr:nvSpPr>
        <cdr:cNvPr id="135230" name="Text Box 62">
          <a:extLst xmlns:a="http://schemas.openxmlformats.org/drawingml/2006/main">
            <a:ext uri="{FF2B5EF4-FFF2-40B4-BE49-F238E27FC236}">
              <a16:creationId xmlns:a16="http://schemas.microsoft.com/office/drawing/2014/main" id="{4EA84C07-E2D3-451A-BA30-91CEDA7BB7F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19708" y="3448070"/>
          <a:ext cx="1473072" cy="66338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45720" tIns="41148" rIns="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Specification box using VMA </a:t>
          </a:r>
          <a:r>
            <a:rPr lang="en-US" sz="1200" b="1" i="0" u="none" strike="noStrike" baseline="0">
              <a:solidFill>
                <a:srgbClr val="000000"/>
              </a:solidFill>
              <a:latin typeface="Symbol"/>
              <a:cs typeface="Arial"/>
            </a:rPr>
            <a:t>³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13% and VFA 65 to 75%</a:t>
          </a:r>
        </a:p>
      </cdr:txBody>
    </cdr:sp>
  </cdr:relSizeAnchor>
  <cdr:relSizeAnchor xmlns:cdr="http://schemas.openxmlformats.org/drawingml/2006/chartDrawing">
    <cdr:from>
      <cdr:x>0.53938</cdr:x>
      <cdr:y>0.04406</cdr:y>
    </cdr:from>
    <cdr:to>
      <cdr:x>0.90849</cdr:x>
      <cdr:y>0.41193</cdr:y>
    </cdr:to>
    <cdr:pic>
      <cdr:nvPicPr>
        <cdr:cNvPr id="40" name="Picture 39">
          <a:extLst xmlns:a="http://schemas.openxmlformats.org/drawingml/2006/main">
            <a:ext uri="{FF2B5EF4-FFF2-40B4-BE49-F238E27FC236}">
              <a16:creationId xmlns:a16="http://schemas.microsoft.com/office/drawing/2014/main" id="{4224E64C-D4DD-46F1-909F-21C34472F3D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932066" y="306196"/>
          <a:ext cx="3375203" cy="255675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0.40116</cdr:x>
      <cdr:y>0.52478</cdr:y>
    </cdr:from>
    <cdr:to>
      <cdr:x>0.52839</cdr:x>
      <cdr:y>0.53434</cdr:y>
    </cdr:to>
    <cdr:sp macro="" textlink="">
      <cdr:nvSpPr>
        <cdr:cNvPr id="41" name="Line 60">
          <a:extLst xmlns:a="http://schemas.openxmlformats.org/drawingml/2006/main">
            <a:ext uri="{FF2B5EF4-FFF2-40B4-BE49-F238E27FC236}">
              <a16:creationId xmlns:a16="http://schemas.microsoft.com/office/drawing/2014/main" id="{226DFC8F-0660-42C0-96EE-A149D24CAEB7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668207" y="3647273"/>
          <a:ext cx="1163375" cy="6643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571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0.60119</cdr:x>
      <cdr:y>0.63133</cdr:y>
    </cdr:from>
    <cdr:to>
      <cdr:x>0.8663</cdr:x>
      <cdr:y>0.67892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3645348-BDB3-407C-B9E9-C9DBB18B52DD}"/>
            </a:ext>
          </a:extLst>
        </cdr:cNvPr>
        <cdr:cNvSpPr txBox="1"/>
      </cdr:nvSpPr>
      <cdr:spPr>
        <a:xfrm xmlns:a="http://schemas.openxmlformats.org/drawingml/2006/main">
          <a:off x="5497286" y="4387780"/>
          <a:ext cx="2424166" cy="33075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20000"/>
            <a:lumOff val="80000"/>
          </a:schemeClr>
        </a:solidFill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400" b="1">
              <a:solidFill>
                <a:schemeClr val="tx1"/>
              </a:solidFill>
            </a:rPr>
            <a:t>IH-43, 19mm Nominal,</a:t>
          </a:r>
          <a:r>
            <a:rPr lang="en-US" sz="1400" b="1" baseline="0">
              <a:solidFill>
                <a:schemeClr val="tx1"/>
              </a:solidFill>
            </a:rPr>
            <a:t> Blend3</a:t>
          </a:r>
          <a:endParaRPr lang="en-US" sz="1400" b="1">
            <a:solidFill>
              <a:schemeClr val="tx1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250372</xdr:colOff>
      <xdr:row>1</xdr:row>
      <xdr:rowOff>87085</xdr:rowOff>
    </xdr:from>
    <xdr:to>
      <xdr:col>18</xdr:col>
      <xdr:colOff>395134</xdr:colOff>
      <xdr:row>64</xdr:row>
      <xdr:rowOff>132099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7B0D14-1829-4395-A8C1-30AF69289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88086" y="244928"/>
          <a:ext cx="6676190" cy="100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44000" cy="696546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52A1D0-B669-4E6D-879C-18100882A74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0.1946</cdr:x>
      <cdr:y>0.03374</cdr:y>
    </cdr:from>
    <cdr:to>
      <cdr:x>0.91987</cdr:x>
      <cdr:y>0.89096</cdr:y>
    </cdr:to>
    <cdr:sp macro="" textlink="">
      <cdr:nvSpPr>
        <cdr:cNvPr id="135169" name="AutoShape 1">
          <a:extLst xmlns:a="http://schemas.openxmlformats.org/drawingml/2006/main">
            <a:ext uri="{FF2B5EF4-FFF2-40B4-BE49-F238E27FC236}">
              <a16:creationId xmlns:a16="http://schemas.microsoft.com/office/drawing/2014/main" id="{903EC1D2-26D2-44A0-B552-5A2348BE2BAF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 rot="10800000">
          <a:off x="1779396" y="234462"/>
          <a:ext cx="6631910" cy="5957835"/>
        </a:xfrm>
        <a:prstGeom xmlns:a="http://schemas.openxmlformats.org/drawingml/2006/main" prst="rtTriangl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cdr:spPr>
    </cdr:sp>
  </cdr:relSizeAnchor>
  <cdr:relSizeAnchor xmlns:cdr="http://schemas.openxmlformats.org/drawingml/2006/chartDrawing">
    <cdr:from>
      <cdr:x>0.23845</cdr:x>
      <cdr:y>0.03483</cdr:y>
    </cdr:from>
    <cdr:to>
      <cdr:x>0.37225</cdr:x>
      <cdr:y>0.06648</cdr:y>
    </cdr:to>
    <cdr:sp macro="" textlink="">
      <cdr:nvSpPr>
        <cdr:cNvPr id="135170" name="Text Box 2">
          <a:extLst xmlns:a="http://schemas.openxmlformats.org/drawingml/2006/main">
            <a:ext uri="{FF2B5EF4-FFF2-40B4-BE49-F238E27FC236}">
              <a16:creationId xmlns:a16="http://schemas.microsoft.com/office/drawing/2014/main" id="{52396C03-5A2A-4FDD-A23A-F5F7EF34496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80393" y="242081"/>
          <a:ext cx="1223486" cy="21993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</a:ln>
      </cdr:spPr>
      <cdr:txBody>
        <a:bodyPr xmlns:a="http://schemas.openxmlformats.org/drawingml/2006/main" wrap="square" lIns="36576" tIns="41148" rIns="0" bIns="36576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Symbol"/>
            </a:rPr>
            <a:t>Ü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Air Voids, V</a:t>
          </a:r>
          <a:r>
            <a:rPr lang="en-US" sz="9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a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, %</a:t>
          </a:r>
        </a:p>
      </cdr:txBody>
    </cdr:sp>
  </cdr:relSizeAnchor>
  <cdr:relSizeAnchor xmlns:cdr="http://schemas.openxmlformats.org/drawingml/2006/chartDrawing">
    <cdr:from>
      <cdr:x>0.20494</cdr:x>
      <cdr:y>0.0443</cdr:y>
    </cdr:from>
    <cdr:to>
      <cdr:x>0.22494</cdr:x>
      <cdr:y>0.06403</cdr:y>
    </cdr:to>
    <cdr:sp macro="" textlink="">
      <cdr:nvSpPr>
        <cdr:cNvPr id="135171" name="Rectangle 3">
          <a:extLst xmlns:a="http://schemas.openxmlformats.org/drawingml/2006/main">
            <a:ext uri="{FF2B5EF4-FFF2-40B4-BE49-F238E27FC236}">
              <a16:creationId xmlns:a16="http://schemas.microsoft.com/office/drawing/2014/main" id="{7E2BA85D-6BDB-4172-A747-6FA03DC2F09A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3967" y="307877"/>
          <a:ext cx="182880" cy="1371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anchorCtr="1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0.15547</cdr:x>
      <cdr:y>0.05026</cdr:y>
    </cdr:from>
    <cdr:to>
      <cdr:x>0.17547</cdr:x>
      <cdr:y>0.07</cdr:y>
    </cdr:to>
    <cdr:sp macro="" textlink="">
      <cdr:nvSpPr>
        <cdr:cNvPr id="135172" name="Rectangle 4">
          <a:extLst xmlns:a="http://schemas.openxmlformats.org/drawingml/2006/main">
            <a:ext uri="{FF2B5EF4-FFF2-40B4-BE49-F238E27FC236}">
              <a16:creationId xmlns:a16="http://schemas.microsoft.com/office/drawing/2014/main" id="{B97CCBF0-5153-49C0-9E20-CD81D841A937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1573" y="349347"/>
          <a:ext cx="182880" cy="1371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anchorCtr="1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1</a:t>
          </a:r>
        </a:p>
      </cdr:txBody>
    </cdr:sp>
  </cdr:relSizeAnchor>
  <cdr:relSizeAnchor xmlns:cdr="http://schemas.openxmlformats.org/drawingml/2006/chartDrawing">
    <cdr:from>
      <cdr:x>0.11693</cdr:x>
      <cdr:y>0.06828</cdr:y>
    </cdr:from>
    <cdr:to>
      <cdr:x>0.13693</cdr:x>
      <cdr:y>0.08802</cdr:y>
    </cdr:to>
    <cdr:sp macro="" textlink="">
      <cdr:nvSpPr>
        <cdr:cNvPr id="135173" name="Rectangle 5">
          <a:extLst xmlns:a="http://schemas.openxmlformats.org/drawingml/2006/main">
            <a:ext uri="{FF2B5EF4-FFF2-40B4-BE49-F238E27FC236}">
              <a16:creationId xmlns:a16="http://schemas.microsoft.com/office/drawing/2014/main" id="{1AEFFFBB-1198-4FEA-B8A3-0BF2CCE24E93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9229" y="474555"/>
          <a:ext cx="182880" cy="1371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anchorCtr="1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2</a:t>
          </a:r>
        </a:p>
      </cdr:txBody>
    </cdr:sp>
  </cdr:relSizeAnchor>
  <cdr:relSizeAnchor xmlns:cdr="http://schemas.openxmlformats.org/drawingml/2006/chartDrawing">
    <cdr:from>
      <cdr:x>0.09283</cdr:x>
      <cdr:y>0.16599</cdr:y>
    </cdr:from>
    <cdr:to>
      <cdr:x>0.11283</cdr:x>
      <cdr:y>0.18573</cdr:y>
    </cdr:to>
    <cdr:sp macro="" textlink="">
      <cdr:nvSpPr>
        <cdr:cNvPr id="135174" name="Rectangle 6">
          <a:extLst xmlns:a="http://schemas.openxmlformats.org/drawingml/2006/main">
            <a:ext uri="{FF2B5EF4-FFF2-40B4-BE49-F238E27FC236}">
              <a16:creationId xmlns:a16="http://schemas.microsoft.com/office/drawing/2014/main" id="{B435E890-2CA4-4743-8652-CF140199EC83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8819" y="1153656"/>
          <a:ext cx="182880" cy="1371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anchorCtr="1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4</a:t>
          </a:r>
        </a:p>
      </cdr:txBody>
    </cdr:sp>
  </cdr:relSizeAnchor>
  <cdr:relSizeAnchor xmlns:cdr="http://schemas.openxmlformats.org/drawingml/2006/chartDrawing">
    <cdr:from>
      <cdr:x>0.10072</cdr:x>
      <cdr:y>0.10967</cdr:y>
    </cdr:from>
    <cdr:to>
      <cdr:x>0.12072</cdr:x>
      <cdr:y>0.12941</cdr:y>
    </cdr:to>
    <cdr:sp macro="" textlink="">
      <cdr:nvSpPr>
        <cdr:cNvPr id="135175" name="Rectangle 7">
          <a:extLst xmlns:a="http://schemas.openxmlformats.org/drawingml/2006/main">
            <a:ext uri="{FF2B5EF4-FFF2-40B4-BE49-F238E27FC236}">
              <a16:creationId xmlns:a16="http://schemas.microsoft.com/office/drawing/2014/main" id="{EDDFFF64-A41D-4461-B3B7-C182B7F8A226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20956" y="762251"/>
          <a:ext cx="182880" cy="1371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anchorCtr="1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3</a:t>
          </a:r>
        </a:p>
      </cdr:txBody>
    </cdr:sp>
  </cdr:relSizeAnchor>
  <cdr:relSizeAnchor xmlns:cdr="http://schemas.openxmlformats.org/drawingml/2006/chartDrawing">
    <cdr:from>
      <cdr:x>0.09646</cdr:x>
      <cdr:y>0.47944</cdr:y>
    </cdr:from>
    <cdr:to>
      <cdr:x>0.11646</cdr:x>
      <cdr:y>0.49917</cdr:y>
    </cdr:to>
    <cdr:sp macro="" textlink="">
      <cdr:nvSpPr>
        <cdr:cNvPr id="135176" name="Rectangle 8">
          <a:extLst xmlns:a="http://schemas.openxmlformats.org/drawingml/2006/main">
            <a:ext uri="{FF2B5EF4-FFF2-40B4-BE49-F238E27FC236}">
              <a16:creationId xmlns:a16="http://schemas.microsoft.com/office/drawing/2014/main" id="{D1BB75A1-977D-4C95-9E26-8B5B7460664B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82035" y="3332138"/>
          <a:ext cx="182880" cy="1371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anchorCtr="1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9</a:t>
          </a:r>
        </a:p>
      </cdr:txBody>
    </cdr:sp>
  </cdr:relSizeAnchor>
  <cdr:relSizeAnchor xmlns:cdr="http://schemas.openxmlformats.org/drawingml/2006/chartDrawing">
    <cdr:from>
      <cdr:x>0.09546</cdr:x>
      <cdr:y>0.41498</cdr:y>
    </cdr:from>
    <cdr:to>
      <cdr:x>0.11546</cdr:x>
      <cdr:y>0.43472</cdr:y>
    </cdr:to>
    <cdr:sp macro="" textlink="">
      <cdr:nvSpPr>
        <cdr:cNvPr id="135177" name="Rectangle 9">
          <a:extLst xmlns:a="http://schemas.openxmlformats.org/drawingml/2006/main">
            <a:ext uri="{FF2B5EF4-FFF2-40B4-BE49-F238E27FC236}">
              <a16:creationId xmlns:a16="http://schemas.microsoft.com/office/drawing/2014/main" id="{DAF5E75A-FA1C-4175-B963-5BE62FFB7579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2917" y="2884169"/>
          <a:ext cx="182880" cy="1371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anchorCtr="1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8</a:t>
          </a:r>
        </a:p>
      </cdr:txBody>
    </cdr:sp>
  </cdr:relSizeAnchor>
  <cdr:relSizeAnchor xmlns:cdr="http://schemas.openxmlformats.org/drawingml/2006/chartDrawing">
    <cdr:from>
      <cdr:x>0.09567</cdr:x>
      <cdr:y>0.35607</cdr:y>
    </cdr:from>
    <cdr:to>
      <cdr:x>0.11567</cdr:x>
      <cdr:y>0.37581</cdr:y>
    </cdr:to>
    <cdr:sp macro="" textlink="">
      <cdr:nvSpPr>
        <cdr:cNvPr id="135178" name="Rectangle 10">
          <a:extLst xmlns:a="http://schemas.openxmlformats.org/drawingml/2006/main">
            <a:ext uri="{FF2B5EF4-FFF2-40B4-BE49-F238E27FC236}">
              <a16:creationId xmlns:a16="http://schemas.microsoft.com/office/drawing/2014/main" id="{D8B54F4E-6AD6-4504-B66A-FC46334C5FED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4844" y="2474742"/>
          <a:ext cx="182880" cy="1371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anchorCtr="1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7</a:t>
          </a:r>
        </a:p>
      </cdr:txBody>
    </cdr:sp>
  </cdr:relSizeAnchor>
  <cdr:relSizeAnchor xmlns:cdr="http://schemas.openxmlformats.org/drawingml/2006/chartDrawing">
    <cdr:from>
      <cdr:x>0.09705</cdr:x>
      <cdr:y>0.29386</cdr:y>
    </cdr:from>
    <cdr:to>
      <cdr:x>0.11705</cdr:x>
      <cdr:y>0.31359</cdr:y>
    </cdr:to>
    <cdr:sp macro="" textlink="">
      <cdr:nvSpPr>
        <cdr:cNvPr id="135179" name="Rectangle 11">
          <a:extLst xmlns:a="http://schemas.openxmlformats.org/drawingml/2006/main">
            <a:ext uri="{FF2B5EF4-FFF2-40B4-BE49-F238E27FC236}">
              <a16:creationId xmlns:a16="http://schemas.microsoft.com/office/drawing/2014/main" id="{A31DE275-8D9D-4A80-969C-A9E7E5A68605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87403" y="2042328"/>
          <a:ext cx="182880" cy="1371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anchorCtr="1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6</a:t>
          </a:r>
        </a:p>
      </cdr:txBody>
    </cdr:sp>
  </cdr:relSizeAnchor>
  <cdr:relSizeAnchor xmlns:cdr="http://schemas.openxmlformats.org/drawingml/2006/chartDrawing">
    <cdr:from>
      <cdr:x>0.09497</cdr:x>
      <cdr:y>0.2294</cdr:y>
    </cdr:from>
    <cdr:to>
      <cdr:x>0.11497</cdr:x>
      <cdr:y>0.24914</cdr:y>
    </cdr:to>
    <cdr:sp macro="" textlink="">
      <cdr:nvSpPr>
        <cdr:cNvPr id="135180" name="Rectangle 12">
          <a:extLst xmlns:a="http://schemas.openxmlformats.org/drawingml/2006/main">
            <a:ext uri="{FF2B5EF4-FFF2-40B4-BE49-F238E27FC236}">
              <a16:creationId xmlns:a16="http://schemas.microsoft.com/office/drawing/2014/main" id="{6FEF3AD5-F106-42F2-9831-BAB05556B817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8396" y="1594360"/>
          <a:ext cx="182880" cy="1371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anchorCtr="1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5</a:t>
          </a:r>
        </a:p>
      </cdr:txBody>
    </cdr:sp>
  </cdr:relSizeAnchor>
  <cdr:relSizeAnchor xmlns:cdr="http://schemas.openxmlformats.org/drawingml/2006/chartDrawing">
    <cdr:from>
      <cdr:x>0.09787</cdr:x>
      <cdr:y>0.54068</cdr:y>
    </cdr:from>
    <cdr:to>
      <cdr:x>0.11787</cdr:x>
      <cdr:y>0.56041</cdr:y>
    </cdr:to>
    <cdr:sp macro="" textlink="">
      <cdr:nvSpPr>
        <cdr:cNvPr id="135181" name="Rectangle 13">
          <a:extLst xmlns:a="http://schemas.openxmlformats.org/drawingml/2006/main">
            <a:ext uri="{FF2B5EF4-FFF2-40B4-BE49-F238E27FC236}">
              <a16:creationId xmlns:a16="http://schemas.microsoft.com/office/drawing/2014/main" id="{057004C9-E91F-4165-AFF8-C56F357F9768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4931" y="3757769"/>
          <a:ext cx="182880" cy="1371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anchorCtr="1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10</a:t>
          </a:r>
        </a:p>
      </cdr:txBody>
    </cdr:sp>
  </cdr:relSizeAnchor>
  <cdr:relSizeAnchor xmlns:cdr="http://schemas.openxmlformats.org/drawingml/2006/chartDrawing">
    <cdr:from>
      <cdr:x>0.09658</cdr:x>
      <cdr:y>0.61205</cdr:y>
    </cdr:from>
    <cdr:to>
      <cdr:x>0.11658</cdr:x>
      <cdr:y>0.63178</cdr:y>
    </cdr:to>
    <cdr:sp macro="" textlink="">
      <cdr:nvSpPr>
        <cdr:cNvPr id="135182" name="Rectangle 14">
          <a:extLst xmlns:a="http://schemas.openxmlformats.org/drawingml/2006/main">
            <a:ext uri="{FF2B5EF4-FFF2-40B4-BE49-F238E27FC236}">
              <a16:creationId xmlns:a16="http://schemas.microsoft.com/office/drawing/2014/main" id="{583B3FF4-64C0-443D-884C-0F10309E04CA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83116" y="4253781"/>
          <a:ext cx="182880" cy="1371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0" tIns="0" rIns="0" bIns="0" anchor="ctr" anchorCtr="1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11</a:t>
          </a:r>
        </a:p>
      </cdr:txBody>
    </cdr:sp>
  </cdr:relSizeAnchor>
  <cdr:relSizeAnchor xmlns:cdr="http://schemas.openxmlformats.org/drawingml/2006/chartDrawing">
    <cdr:from>
      <cdr:x>0.1444</cdr:x>
      <cdr:y>0.0903</cdr:y>
    </cdr:from>
    <cdr:to>
      <cdr:x>0.1644</cdr:x>
      <cdr:y>0.11661</cdr:y>
    </cdr:to>
    <cdr:sp macro="" textlink="">
      <cdr:nvSpPr>
        <cdr:cNvPr id="135183" name="Oval 15">
          <a:extLst xmlns:a="http://schemas.openxmlformats.org/drawingml/2006/main">
            <a:ext uri="{FF2B5EF4-FFF2-40B4-BE49-F238E27FC236}">
              <a16:creationId xmlns:a16="http://schemas.microsoft.com/office/drawing/2014/main" id="{0337103D-2016-43B7-9398-B805E7F749FA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20438" y="627603"/>
          <a:ext cx="182880" cy="18288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0" tIns="0" rIns="0" bIns="0" anchor="ctr" anchorCtr="0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80</a:t>
          </a:r>
        </a:p>
      </cdr:txBody>
    </cdr:sp>
  </cdr:relSizeAnchor>
  <cdr:relSizeAnchor xmlns:cdr="http://schemas.openxmlformats.org/drawingml/2006/chartDrawing">
    <cdr:from>
      <cdr:x>0.16085</cdr:x>
      <cdr:y>0.07794</cdr:y>
    </cdr:from>
    <cdr:to>
      <cdr:x>0.18085</cdr:x>
      <cdr:y>0.10425</cdr:y>
    </cdr:to>
    <cdr:sp macro="" textlink="">
      <cdr:nvSpPr>
        <cdr:cNvPr id="135184" name="Oval 16">
          <a:extLst xmlns:a="http://schemas.openxmlformats.org/drawingml/2006/main">
            <a:ext uri="{FF2B5EF4-FFF2-40B4-BE49-F238E27FC236}">
              <a16:creationId xmlns:a16="http://schemas.microsoft.com/office/drawing/2014/main" id="{FC548121-E897-48A5-AAB1-99F1CD200EB5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70793" y="541669"/>
          <a:ext cx="182880" cy="18288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4">
            <a:lumMod val="20000"/>
            <a:lumOff val="80000"/>
            <a:alpha val="80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0" tIns="0" rIns="0" bIns="0" anchor="ctr" anchorCtr="0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85</a:t>
          </a:r>
        </a:p>
      </cdr:txBody>
    </cdr:sp>
  </cdr:relSizeAnchor>
  <cdr:relSizeAnchor xmlns:cdr="http://schemas.openxmlformats.org/drawingml/2006/chartDrawing">
    <cdr:from>
      <cdr:x>0.1792</cdr:x>
      <cdr:y>0.07286</cdr:y>
    </cdr:from>
    <cdr:to>
      <cdr:x>0.1992</cdr:x>
      <cdr:y>0.09917</cdr:y>
    </cdr:to>
    <cdr:sp macro="" textlink="">
      <cdr:nvSpPr>
        <cdr:cNvPr id="135185" name="Oval 17">
          <a:extLst xmlns:a="http://schemas.openxmlformats.org/drawingml/2006/main">
            <a:ext uri="{FF2B5EF4-FFF2-40B4-BE49-F238E27FC236}">
              <a16:creationId xmlns:a16="http://schemas.microsoft.com/office/drawing/2014/main" id="{0C8FD8BA-D7C7-41CE-8A32-E13ACCFD91E3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38618" y="506374"/>
          <a:ext cx="182880" cy="18288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4">
            <a:lumMod val="20000"/>
            <a:lumOff val="80000"/>
            <a:alpha val="80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0" tIns="0" rIns="0" bIns="0" anchor="ctr" anchorCtr="0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90</a:t>
          </a:r>
        </a:p>
      </cdr:txBody>
    </cdr:sp>
  </cdr:relSizeAnchor>
  <cdr:relSizeAnchor xmlns:cdr="http://schemas.openxmlformats.org/drawingml/2006/chartDrawing">
    <cdr:from>
      <cdr:x>0.20322</cdr:x>
      <cdr:y>0.07239</cdr:y>
    </cdr:from>
    <cdr:to>
      <cdr:x>0.22322</cdr:x>
      <cdr:y>0.09871</cdr:y>
    </cdr:to>
    <cdr:sp macro="" textlink="">
      <cdr:nvSpPr>
        <cdr:cNvPr id="135186" name="Oval 18">
          <a:extLst xmlns:a="http://schemas.openxmlformats.org/drawingml/2006/main">
            <a:ext uri="{FF2B5EF4-FFF2-40B4-BE49-F238E27FC236}">
              <a16:creationId xmlns:a16="http://schemas.microsoft.com/office/drawing/2014/main" id="{83D528F7-AA0E-4EBF-890F-F04E619CE66A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58225" y="503150"/>
          <a:ext cx="182880" cy="18288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4">
            <a:lumMod val="20000"/>
            <a:lumOff val="80000"/>
            <a:alpha val="80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0" tIns="0" rIns="0" bIns="0" anchor="ctr" anchorCtr="0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95</a:t>
          </a:r>
        </a:p>
      </cdr:txBody>
    </cdr:sp>
  </cdr:relSizeAnchor>
  <cdr:relSizeAnchor xmlns:cdr="http://schemas.openxmlformats.org/drawingml/2006/chartDrawing">
    <cdr:from>
      <cdr:x>0.12763</cdr:x>
      <cdr:y>0.49828</cdr:y>
    </cdr:from>
    <cdr:to>
      <cdr:x>0.14763</cdr:x>
      <cdr:y>0.52459</cdr:y>
    </cdr:to>
    <cdr:sp macro="" textlink="">
      <cdr:nvSpPr>
        <cdr:cNvPr id="135187" name="Oval 19">
          <a:extLst xmlns:a="http://schemas.openxmlformats.org/drawingml/2006/main">
            <a:ext uri="{FF2B5EF4-FFF2-40B4-BE49-F238E27FC236}">
              <a16:creationId xmlns:a16="http://schemas.microsoft.com/office/drawing/2014/main" id="{DAEC6AB7-0F83-47D8-9B25-065F87C243F7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7015" y="3463101"/>
          <a:ext cx="182880" cy="18288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0" tIns="0" rIns="0" bIns="0" anchor="ctr" anchorCtr="0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45</a:t>
          </a:r>
        </a:p>
      </cdr:txBody>
    </cdr:sp>
  </cdr:relSizeAnchor>
  <cdr:relSizeAnchor xmlns:cdr="http://schemas.openxmlformats.org/drawingml/2006/chartDrawing">
    <cdr:from>
      <cdr:x>0.12106</cdr:x>
      <cdr:y>0.38063</cdr:y>
    </cdr:from>
    <cdr:to>
      <cdr:x>0.14106</cdr:x>
      <cdr:y>0.40695</cdr:y>
    </cdr:to>
    <cdr:sp macro="" textlink="">
      <cdr:nvSpPr>
        <cdr:cNvPr id="135188" name="Oval 20">
          <a:extLst xmlns:a="http://schemas.openxmlformats.org/drawingml/2006/main">
            <a:ext uri="{FF2B5EF4-FFF2-40B4-BE49-F238E27FC236}">
              <a16:creationId xmlns:a16="http://schemas.microsoft.com/office/drawing/2014/main" id="{DEB3B205-0348-4AAE-BEF4-0BE33E07BA1F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6985" y="2645439"/>
          <a:ext cx="182880" cy="18288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0" tIns="0" rIns="0" bIns="0" anchor="ctr" anchorCtr="0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50</a:t>
          </a:r>
        </a:p>
      </cdr:txBody>
    </cdr:sp>
  </cdr:relSizeAnchor>
  <cdr:relSizeAnchor xmlns:cdr="http://schemas.openxmlformats.org/drawingml/2006/chartDrawing">
    <cdr:from>
      <cdr:x>0.12061</cdr:x>
      <cdr:y>0.31442</cdr:y>
    </cdr:from>
    <cdr:to>
      <cdr:x>0.14061</cdr:x>
      <cdr:y>0.34074</cdr:y>
    </cdr:to>
    <cdr:sp macro="" textlink="">
      <cdr:nvSpPr>
        <cdr:cNvPr id="135189" name="Oval 21">
          <a:extLst xmlns:a="http://schemas.openxmlformats.org/drawingml/2006/main">
            <a:ext uri="{FF2B5EF4-FFF2-40B4-BE49-F238E27FC236}">
              <a16:creationId xmlns:a16="http://schemas.microsoft.com/office/drawing/2014/main" id="{FF69FA34-766C-43AE-902E-184784B2F2C2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2898" y="2185287"/>
          <a:ext cx="182880" cy="18288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0" tIns="0" rIns="0" bIns="0" anchor="ctr" anchorCtr="0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55</a:t>
          </a:r>
        </a:p>
      </cdr:txBody>
    </cdr:sp>
  </cdr:relSizeAnchor>
  <cdr:relSizeAnchor xmlns:cdr="http://schemas.openxmlformats.org/drawingml/2006/chartDrawing">
    <cdr:from>
      <cdr:x>0.12133</cdr:x>
      <cdr:y>0.23946</cdr:y>
    </cdr:from>
    <cdr:to>
      <cdr:x>0.14133</cdr:x>
      <cdr:y>0.26578</cdr:y>
    </cdr:to>
    <cdr:sp macro="" textlink="">
      <cdr:nvSpPr>
        <cdr:cNvPr id="135190" name="Oval 22">
          <a:extLst xmlns:a="http://schemas.openxmlformats.org/drawingml/2006/main">
            <a:ext uri="{FF2B5EF4-FFF2-40B4-BE49-F238E27FC236}">
              <a16:creationId xmlns:a16="http://schemas.microsoft.com/office/drawing/2014/main" id="{2ABB61C1-DE12-4046-8710-B53A9ED41D31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9422" y="1664300"/>
          <a:ext cx="182880" cy="18288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0" tIns="0" rIns="0" bIns="0" anchor="ctr" anchorCtr="0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60</a:t>
          </a:r>
        </a:p>
      </cdr:txBody>
    </cdr:sp>
  </cdr:relSizeAnchor>
  <cdr:relSizeAnchor xmlns:cdr="http://schemas.openxmlformats.org/drawingml/2006/chartDrawing">
    <cdr:from>
      <cdr:x>0.1298</cdr:x>
      <cdr:y>0.10686</cdr:y>
    </cdr:from>
    <cdr:to>
      <cdr:x>0.1498</cdr:x>
      <cdr:y>0.13317</cdr:y>
    </cdr:to>
    <cdr:sp macro="" textlink="">
      <cdr:nvSpPr>
        <cdr:cNvPr id="135193" name="Oval 25">
          <a:extLst xmlns:a="http://schemas.openxmlformats.org/drawingml/2006/main">
            <a:ext uri="{FF2B5EF4-FFF2-40B4-BE49-F238E27FC236}">
              <a16:creationId xmlns:a16="http://schemas.microsoft.com/office/drawing/2014/main" id="{B226A58E-CBBD-48E3-857E-4314E1581131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6854" y="742677"/>
          <a:ext cx="182880" cy="18288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0" tIns="0" rIns="0" bIns="0" anchor="ctr" anchorCtr="0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75</a:t>
          </a:r>
        </a:p>
      </cdr:txBody>
    </cdr:sp>
  </cdr:relSizeAnchor>
  <cdr:relSizeAnchor xmlns:cdr="http://schemas.openxmlformats.org/drawingml/2006/chartDrawing">
    <cdr:from>
      <cdr:x>0.27</cdr:x>
      <cdr:y>0.07305</cdr:y>
    </cdr:from>
    <cdr:to>
      <cdr:x>0.46978</cdr:x>
      <cdr:y>0.1047</cdr:y>
    </cdr:to>
    <cdr:sp macro="" textlink="">
      <cdr:nvSpPr>
        <cdr:cNvPr id="135194" name="Text Box 26">
          <a:extLst xmlns:a="http://schemas.openxmlformats.org/drawingml/2006/main">
            <a:ext uri="{FF2B5EF4-FFF2-40B4-BE49-F238E27FC236}">
              <a16:creationId xmlns:a16="http://schemas.microsoft.com/office/drawing/2014/main" id="{9CEE5AA3-0241-4720-BCAC-92496B7DCD4E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68913" y="507736"/>
          <a:ext cx="1826719" cy="21993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none" lIns="36576" tIns="41148" rIns="0" bIns="36576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Symbol"/>
            </a:rPr>
            <a:t>Ü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Voids filled with binder, V</a:t>
          </a:r>
          <a:r>
            <a:rPr lang="en-US" sz="9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fb</a:t>
          </a: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, %</a:t>
          </a:r>
        </a:p>
      </cdr:txBody>
    </cdr:sp>
  </cdr:relSizeAnchor>
  <cdr:relSizeAnchor xmlns:cdr="http://schemas.openxmlformats.org/drawingml/2006/chartDrawing">
    <cdr:from>
      <cdr:x>0.23335</cdr:x>
      <cdr:y>0.07853</cdr:y>
    </cdr:from>
    <cdr:to>
      <cdr:x>0.26335</cdr:x>
      <cdr:y>0.10485</cdr:y>
    </cdr:to>
    <cdr:sp macro="" textlink="">
      <cdr:nvSpPr>
        <cdr:cNvPr id="135195" name="Oval 27">
          <a:extLst xmlns:a="http://schemas.openxmlformats.org/drawingml/2006/main">
            <a:ext uri="{FF2B5EF4-FFF2-40B4-BE49-F238E27FC236}">
              <a16:creationId xmlns:a16="http://schemas.microsoft.com/office/drawing/2014/main" id="{9C08951C-AA6E-4908-A329-E246B72D0747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33752" y="545813"/>
          <a:ext cx="274320" cy="18288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4">
            <a:lumMod val="20000"/>
            <a:lumOff val="80000"/>
            <a:alpha val="80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0" tIns="0" rIns="0" bIns="0" anchor="ctr" anchorCtr="0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0.12096</cdr:x>
      <cdr:y>0.18</cdr:y>
    </cdr:from>
    <cdr:to>
      <cdr:x>0.14096</cdr:x>
      <cdr:y>0.20631</cdr:y>
    </cdr:to>
    <cdr:sp macro="" textlink="">
      <cdr:nvSpPr>
        <cdr:cNvPr id="135191" name="Oval 23">
          <a:extLst xmlns:a="http://schemas.openxmlformats.org/drawingml/2006/main">
            <a:ext uri="{FF2B5EF4-FFF2-40B4-BE49-F238E27FC236}">
              <a16:creationId xmlns:a16="http://schemas.microsoft.com/office/drawing/2014/main" id="{F5CB775D-3501-4C08-BFA9-310B00B59AD8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6080" y="1251020"/>
          <a:ext cx="182880" cy="18288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0" tIns="0" rIns="0" bIns="0" anchor="ctr" anchorCtr="0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65</a:t>
          </a:r>
        </a:p>
      </cdr:txBody>
    </cdr:sp>
  </cdr:relSizeAnchor>
  <cdr:relSizeAnchor xmlns:cdr="http://schemas.openxmlformats.org/drawingml/2006/chartDrawing">
    <cdr:from>
      <cdr:x>0.12332</cdr:x>
      <cdr:y>0.13408</cdr:y>
    </cdr:from>
    <cdr:to>
      <cdr:x>0.14332</cdr:x>
      <cdr:y>0.1604</cdr:y>
    </cdr:to>
    <cdr:sp macro="" textlink="">
      <cdr:nvSpPr>
        <cdr:cNvPr id="135192" name="Oval 24">
          <a:extLst xmlns:a="http://schemas.openxmlformats.org/drawingml/2006/main">
            <a:ext uri="{FF2B5EF4-FFF2-40B4-BE49-F238E27FC236}">
              <a16:creationId xmlns:a16="http://schemas.microsoft.com/office/drawing/2014/main" id="{DA277333-CDC3-4449-BDE7-BA4F50FFA0C3}"/>
            </a:ext>
          </a:extLst>
        </cdr:cNvPr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7625" y="931900"/>
          <a:ext cx="182880" cy="182880"/>
        </a:xfrm>
        <a:prstGeom xmlns:a="http://schemas.openxmlformats.org/drawingml/2006/main" prst="ellipse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cdr:spPr>
      <cdr:txBody>
        <a:bodyPr xmlns:a="http://schemas.openxmlformats.org/drawingml/2006/main" vertOverflow="clip" wrap="square" lIns="0" tIns="0" rIns="0" bIns="0" anchor="ctr" anchorCtr="0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70</a:t>
          </a:r>
        </a:p>
      </cdr:txBody>
    </cdr:sp>
  </cdr:relSizeAnchor>
  <cdr:relSizeAnchor xmlns:cdr="http://schemas.openxmlformats.org/drawingml/2006/chartDrawing">
    <cdr:from>
      <cdr:x>0.46016</cdr:x>
      <cdr:y>0.81205</cdr:y>
    </cdr:from>
    <cdr:to>
      <cdr:x>0.83379</cdr:x>
      <cdr:y>0.89077</cdr:y>
    </cdr:to>
    <cdr:sp macro="" textlink="">
      <cdr:nvSpPr>
        <cdr:cNvPr id="135219" name="Text Box 51">
          <a:extLst xmlns:a="http://schemas.openxmlformats.org/drawingml/2006/main">
            <a:ext uri="{FF2B5EF4-FFF2-40B4-BE49-F238E27FC236}">
              <a16:creationId xmlns:a16="http://schemas.microsoft.com/office/drawing/2014/main" id="{70CA2195-FD9E-4858-BBB4-8C0A07E5F689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07747" y="5643824"/>
          <a:ext cx="3416440" cy="54712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2">
            <a:lumMod val="20000"/>
            <a:lumOff val="80000"/>
          </a:schemeClr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45720" tIns="41148" rIns="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+mn-lt"/>
              <a:cs typeface="Arial"/>
            </a:rPr>
            <a:t>Typical Dense Superpave HMA Mix Design, </a:t>
          </a:r>
          <a:r>
            <a:rPr lang="en-US" sz="1400" b="1" i="0" baseline="0">
              <a:effectLst/>
              <a:latin typeface="+mn-lt"/>
              <a:ea typeface="+mn-ea"/>
              <a:cs typeface="+mn-cs"/>
            </a:rPr>
            <a:t>Data from Page 76 - MS-2 2014</a:t>
          </a:r>
          <a:endParaRPr lang="en-US" sz="1400" b="1" i="0" u="none" strike="noStrike" baseline="0">
            <a:solidFill>
              <a:srgbClr val="000000"/>
            </a:solidFill>
            <a:latin typeface="+mn-lt"/>
            <a:cs typeface="Arial"/>
          </a:endParaRPr>
        </a:p>
      </cdr:txBody>
    </cdr:sp>
  </cdr:relSizeAnchor>
  <cdr:relSizeAnchor xmlns:cdr="http://schemas.openxmlformats.org/drawingml/2006/chartDrawing">
    <cdr:from>
      <cdr:x>0.52709</cdr:x>
      <cdr:y>0.49612</cdr:y>
    </cdr:from>
    <cdr:to>
      <cdr:x>0.71291</cdr:x>
      <cdr:y>0.59518</cdr:y>
    </cdr:to>
    <cdr:sp macro="" textlink="">
      <cdr:nvSpPr>
        <cdr:cNvPr id="135230" name="Text Box 62">
          <a:extLst xmlns:a="http://schemas.openxmlformats.org/drawingml/2006/main">
            <a:ext uri="{FF2B5EF4-FFF2-40B4-BE49-F238E27FC236}">
              <a16:creationId xmlns:a16="http://schemas.microsoft.com/office/drawing/2014/main" id="{4EA84C07-E2D3-451A-BA30-91CEDA7BB7F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19710" y="3448089"/>
          <a:ext cx="1699158" cy="68848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45720" tIns="41148" rIns="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Specification box using VMA </a:t>
          </a:r>
          <a:r>
            <a:rPr lang="en-US" sz="1200" b="1" i="0" u="none" strike="noStrike" baseline="0">
              <a:solidFill>
                <a:srgbClr val="000000"/>
              </a:solidFill>
              <a:latin typeface="Symbol"/>
              <a:cs typeface="Arial"/>
            </a:rPr>
            <a:t>³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 14% and VFA 70 to 80%</a:t>
          </a:r>
        </a:p>
        <a:p xmlns:a="http://schemas.openxmlformats.org/drawingml/2006/main">
          <a:pPr algn="l" rtl="0">
            <a:defRPr sz="1000"/>
          </a:pPr>
          <a:endParaRPr lang="en-US" sz="1200" b="1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0.53938</cdr:x>
      <cdr:y>0.04406</cdr:y>
    </cdr:from>
    <cdr:to>
      <cdr:x>0.90849</cdr:x>
      <cdr:y>0.41193</cdr:y>
    </cdr:to>
    <cdr:pic>
      <cdr:nvPicPr>
        <cdr:cNvPr id="40" name="Picture 39">
          <a:extLst xmlns:a="http://schemas.openxmlformats.org/drawingml/2006/main">
            <a:ext uri="{FF2B5EF4-FFF2-40B4-BE49-F238E27FC236}">
              <a16:creationId xmlns:a16="http://schemas.microsoft.com/office/drawing/2014/main" id="{4224E64C-D4DD-46F1-909F-21C34472F3D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932066" y="306196"/>
          <a:ext cx="3375203" cy="255675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0.4217</cdr:x>
      <cdr:y>0.49518</cdr:y>
    </cdr:from>
    <cdr:to>
      <cdr:x>0.52839</cdr:x>
      <cdr:y>0.53434</cdr:y>
    </cdr:to>
    <cdr:sp macro="" textlink="">
      <cdr:nvSpPr>
        <cdr:cNvPr id="41" name="Line 60">
          <a:extLst xmlns:a="http://schemas.openxmlformats.org/drawingml/2006/main">
            <a:ext uri="{FF2B5EF4-FFF2-40B4-BE49-F238E27FC236}">
              <a16:creationId xmlns:a16="http://schemas.microsoft.com/office/drawing/2014/main" id="{226DFC8F-0660-42C0-96EE-A149D24CAEB7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856054" y="3441560"/>
          <a:ext cx="975543" cy="2721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57150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9"/>
  <sheetViews>
    <sheetView workbookViewId="0">
      <selection activeCell="K25" sqref="H1:K25"/>
    </sheetView>
  </sheetViews>
  <sheetFormatPr baseColWidth="10" defaultColWidth="8.83203125" defaultRowHeight="13" x14ac:dyDescent="0.15"/>
  <cols>
    <col min="1" max="1" width="7.33203125" customWidth="1"/>
    <col min="2" max="2" width="7.6640625" customWidth="1"/>
    <col min="3" max="6" width="6" customWidth="1"/>
    <col min="8" max="8" width="7.6640625" customWidth="1"/>
    <col min="10" max="10" width="6.83203125" customWidth="1"/>
  </cols>
  <sheetData>
    <row r="1" spans="1:11" x14ac:dyDescent="0.15">
      <c r="A1" s="54" t="s">
        <v>1</v>
      </c>
      <c r="B1" s="1"/>
      <c r="C1" s="2" t="s">
        <v>2</v>
      </c>
      <c r="D1" s="2"/>
      <c r="E1" s="1"/>
      <c r="F1" s="3"/>
      <c r="H1" s="30"/>
      <c r="I1" s="31"/>
      <c r="J1" s="30"/>
      <c r="K1" s="30"/>
    </row>
    <row r="2" spans="1:11" x14ac:dyDescent="0.15">
      <c r="A2" s="55">
        <v>8</v>
      </c>
      <c r="B2" s="4">
        <v>92</v>
      </c>
      <c r="C2" s="4">
        <v>45</v>
      </c>
      <c r="D2" s="4"/>
      <c r="E2" s="4">
        <v>70</v>
      </c>
      <c r="F2" s="5"/>
      <c r="H2" s="30"/>
      <c r="I2" s="30"/>
      <c r="J2" s="30"/>
      <c r="K2" s="30"/>
    </row>
    <row r="3" spans="1:11" x14ac:dyDescent="0.15">
      <c r="A3" s="55">
        <v>22</v>
      </c>
      <c r="B3" s="4">
        <v>78</v>
      </c>
      <c r="C3" s="6">
        <v>11.25</v>
      </c>
      <c r="D3" s="6">
        <v>75</v>
      </c>
      <c r="E3" s="4">
        <v>17.7</v>
      </c>
      <c r="F3" s="5">
        <v>75</v>
      </c>
      <c r="H3" s="30"/>
      <c r="I3" s="32"/>
      <c r="J3" s="30"/>
      <c r="K3" s="32"/>
    </row>
    <row r="4" spans="1:11" x14ac:dyDescent="0.15">
      <c r="A4" s="55">
        <v>7</v>
      </c>
      <c r="B4" s="4">
        <v>92</v>
      </c>
      <c r="C4" s="6">
        <f>(C2/100)*(100-D4)</f>
        <v>5.625</v>
      </c>
      <c r="D4" s="6">
        <v>87.5</v>
      </c>
      <c r="E4" s="4">
        <f>(E2/100)*(100-F4)</f>
        <v>5.9499999999999993</v>
      </c>
      <c r="F4" s="5">
        <v>91.5</v>
      </c>
      <c r="H4" s="6"/>
      <c r="I4" s="32"/>
      <c r="J4" s="30"/>
      <c r="K4" s="32"/>
    </row>
    <row r="5" spans="1:11" x14ac:dyDescent="0.15">
      <c r="A5" s="55">
        <v>21</v>
      </c>
      <c r="B5" s="4">
        <v>78</v>
      </c>
      <c r="C5" s="6">
        <v>50</v>
      </c>
      <c r="D5" s="6"/>
      <c r="E5" s="4">
        <v>75</v>
      </c>
      <c r="F5" s="5"/>
      <c r="H5" s="6"/>
      <c r="I5" s="32"/>
      <c r="J5" s="30"/>
      <c r="K5" s="32"/>
    </row>
    <row r="6" spans="1:11" x14ac:dyDescent="0.15">
      <c r="A6" s="55">
        <v>6</v>
      </c>
      <c r="B6" s="4">
        <v>92</v>
      </c>
      <c r="C6" s="6">
        <v>12.5</v>
      </c>
      <c r="D6" s="6">
        <v>75</v>
      </c>
      <c r="E6" s="4">
        <v>18.75</v>
      </c>
      <c r="F6" s="5">
        <v>75</v>
      </c>
      <c r="H6" s="6"/>
      <c r="I6" s="32"/>
      <c r="J6" s="30"/>
      <c r="K6" s="32"/>
    </row>
    <row r="7" spans="1:11" x14ac:dyDescent="0.15">
      <c r="A7" s="55">
        <v>20</v>
      </c>
      <c r="B7" s="4">
        <v>78</v>
      </c>
      <c r="C7" s="6">
        <f>(C5/100)*(100-D7)</f>
        <v>6</v>
      </c>
      <c r="D7" s="6">
        <v>88</v>
      </c>
      <c r="E7" s="4">
        <f>(E5/100)*(100-F7)</f>
        <v>6</v>
      </c>
      <c r="F7" s="5">
        <v>92</v>
      </c>
      <c r="H7" s="6"/>
      <c r="I7" s="32"/>
      <c r="J7" s="30"/>
      <c r="K7" s="32"/>
    </row>
    <row r="8" spans="1:11" x14ac:dyDescent="0.15">
      <c r="A8" s="55">
        <v>6</v>
      </c>
      <c r="B8" s="4">
        <v>91</v>
      </c>
      <c r="C8" s="6">
        <v>55</v>
      </c>
      <c r="D8" s="6"/>
      <c r="E8" s="10">
        <v>80</v>
      </c>
      <c r="F8" s="11"/>
      <c r="H8" s="30"/>
      <c r="I8" s="32"/>
      <c r="J8" s="30"/>
      <c r="K8" s="32"/>
    </row>
    <row r="9" spans="1:11" x14ac:dyDescent="0.15">
      <c r="A9" s="55">
        <v>20</v>
      </c>
      <c r="B9" s="4">
        <v>77</v>
      </c>
      <c r="C9" s="6">
        <v>13.75</v>
      </c>
      <c r="D9" s="6">
        <v>75</v>
      </c>
      <c r="E9" s="10">
        <v>20</v>
      </c>
      <c r="F9" s="11">
        <v>75</v>
      </c>
      <c r="I9" s="33"/>
      <c r="K9" s="33"/>
    </row>
    <row r="10" spans="1:11" x14ac:dyDescent="0.15">
      <c r="A10" s="55">
        <v>6</v>
      </c>
      <c r="B10" s="4">
        <v>90</v>
      </c>
      <c r="C10" s="6">
        <f>(C8/100)*(100-D10)</f>
        <v>6.1600000000000019</v>
      </c>
      <c r="D10" s="6">
        <v>88.8</v>
      </c>
      <c r="E10" s="10">
        <f>(E8/100)*(100-F10)</f>
        <v>6.4</v>
      </c>
      <c r="F10" s="11">
        <v>92</v>
      </c>
      <c r="H10" s="30"/>
      <c r="I10" s="32"/>
      <c r="J10" s="30"/>
      <c r="K10" s="32"/>
    </row>
    <row r="11" spans="1:11" x14ac:dyDescent="0.15">
      <c r="A11" s="55">
        <v>20</v>
      </c>
      <c r="B11" s="4">
        <v>76</v>
      </c>
      <c r="C11" s="4">
        <v>60</v>
      </c>
      <c r="D11" s="4"/>
      <c r="E11" s="4">
        <v>85</v>
      </c>
      <c r="F11" s="5"/>
      <c r="H11" s="6"/>
      <c r="I11" s="32"/>
      <c r="J11" s="30"/>
      <c r="K11" s="32"/>
    </row>
    <row r="12" spans="1:11" x14ac:dyDescent="0.15">
      <c r="A12" s="55">
        <v>6</v>
      </c>
      <c r="B12" s="4">
        <v>89</v>
      </c>
      <c r="C12" s="4">
        <v>15</v>
      </c>
      <c r="D12" s="4">
        <v>75</v>
      </c>
      <c r="E12" s="4">
        <v>20</v>
      </c>
      <c r="F12" s="5">
        <v>76.470500000000001</v>
      </c>
      <c r="H12" s="6"/>
      <c r="I12" s="32"/>
      <c r="J12" s="30"/>
      <c r="K12" s="32"/>
    </row>
    <row r="13" spans="1:11" x14ac:dyDescent="0.15">
      <c r="A13" s="55">
        <v>20</v>
      </c>
      <c r="B13" s="4">
        <v>75</v>
      </c>
      <c r="C13" s="4">
        <f>(C11/100)*(100-D13)</f>
        <v>6</v>
      </c>
      <c r="D13" s="4">
        <v>90</v>
      </c>
      <c r="E13" s="4">
        <f>(E11/100)*(100-F13)</f>
        <v>6.8</v>
      </c>
      <c r="F13" s="5">
        <v>92</v>
      </c>
      <c r="H13" s="6"/>
      <c r="I13" s="32"/>
      <c r="J13" s="30"/>
      <c r="K13" s="32"/>
    </row>
    <row r="14" spans="1:11" x14ac:dyDescent="0.15">
      <c r="A14" s="55">
        <v>6</v>
      </c>
      <c r="B14" s="4">
        <v>88</v>
      </c>
      <c r="C14" s="4">
        <v>65</v>
      </c>
      <c r="D14" s="4"/>
      <c r="E14" s="10">
        <v>90</v>
      </c>
      <c r="F14" s="11"/>
      <c r="H14" s="6"/>
      <c r="I14" s="32"/>
      <c r="J14" s="30"/>
      <c r="K14" s="32"/>
    </row>
    <row r="15" spans="1:11" x14ac:dyDescent="0.15">
      <c r="A15" s="55">
        <v>19</v>
      </c>
      <c r="B15" s="4">
        <v>75</v>
      </c>
      <c r="C15" s="4">
        <v>16.25</v>
      </c>
      <c r="D15" s="4">
        <v>75</v>
      </c>
      <c r="E15" s="10">
        <v>20</v>
      </c>
      <c r="F15" s="11">
        <v>77.777699999999996</v>
      </c>
      <c r="H15" s="30"/>
      <c r="I15" s="32"/>
      <c r="J15" s="30"/>
      <c r="K15" s="32"/>
    </row>
    <row r="16" spans="1:11" x14ac:dyDescent="0.15">
      <c r="A16" s="55">
        <v>6</v>
      </c>
      <c r="B16" s="4">
        <v>87</v>
      </c>
      <c r="C16" s="4">
        <f>(C14/100)*(100-D16)</f>
        <v>5.8500000000000005</v>
      </c>
      <c r="D16" s="4">
        <v>91</v>
      </c>
      <c r="E16" s="10">
        <f>(E14/100)*(100-F16)</f>
        <v>7.2</v>
      </c>
      <c r="F16" s="11">
        <v>92</v>
      </c>
      <c r="I16" s="33"/>
      <c r="K16" s="33"/>
    </row>
    <row r="17" spans="1:11" x14ac:dyDescent="0.15">
      <c r="A17" s="55">
        <v>18</v>
      </c>
      <c r="B17" s="4">
        <v>75</v>
      </c>
      <c r="C17" s="4"/>
      <c r="D17" s="4"/>
      <c r="E17" s="4">
        <v>95</v>
      </c>
      <c r="F17" s="5"/>
      <c r="H17" s="30"/>
      <c r="I17" s="32"/>
      <c r="J17" s="30"/>
      <c r="K17" s="32"/>
    </row>
    <row r="18" spans="1:11" x14ac:dyDescent="0.15">
      <c r="A18" s="55">
        <v>6</v>
      </c>
      <c r="B18" s="4">
        <v>86</v>
      </c>
      <c r="C18" s="4"/>
      <c r="D18" s="4"/>
      <c r="E18" s="6">
        <f>(E17/100)*(100-F18)</f>
        <v>20.9</v>
      </c>
      <c r="F18" s="56">
        <v>78</v>
      </c>
      <c r="H18" s="6"/>
      <c r="I18" s="32"/>
      <c r="J18" s="30"/>
      <c r="K18" s="32"/>
    </row>
    <row r="19" spans="1:11" x14ac:dyDescent="0.15">
      <c r="A19" s="55">
        <v>17</v>
      </c>
      <c r="B19" s="4">
        <v>75</v>
      </c>
      <c r="C19" s="4"/>
      <c r="D19" s="4"/>
      <c r="E19" s="6">
        <f>(E17/100)*(100-F19)</f>
        <v>7.6</v>
      </c>
      <c r="F19" s="56">
        <v>92</v>
      </c>
      <c r="H19" s="30"/>
      <c r="I19" s="32"/>
      <c r="J19" s="30"/>
      <c r="K19" s="32"/>
    </row>
    <row r="20" spans="1:11" x14ac:dyDescent="0.15">
      <c r="A20" s="55">
        <v>6</v>
      </c>
      <c r="B20" s="4">
        <v>85</v>
      </c>
      <c r="C20" s="4"/>
      <c r="D20" s="4"/>
      <c r="E20" s="4"/>
      <c r="F20" s="5"/>
      <c r="H20" s="30"/>
      <c r="I20" s="32"/>
      <c r="J20" s="30"/>
      <c r="K20" s="32"/>
    </row>
    <row r="21" spans="1:11" x14ac:dyDescent="0.15">
      <c r="A21" s="55">
        <v>16</v>
      </c>
      <c r="B21" s="4">
        <v>75</v>
      </c>
      <c r="C21" s="4"/>
      <c r="D21" s="4"/>
      <c r="E21" s="4"/>
      <c r="F21" s="5"/>
      <c r="H21" s="6"/>
      <c r="I21" s="32"/>
      <c r="J21" s="30"/>
      <c r="K21" s="32"/>
    </row>
    <row r="22" spans="1:11" x14ac:dyDescent="0.15">
      <c r="A22" s="55">
        <v>6</v>
      </c>
      <c r="B22" s="4">
        <v>84</v>
      </c>
      <c r="C22" s="4"/>
      <c r="D22" s="4"/>
      <c r="E22" s="4"/>
      <c r="F22" s="5"/>
      <c r="H22" s="30"/>
      <c r="I22" s="32"/>
      <c r="J22" s="30"/>
      <c r="K22" s="32"/>
    </row>
    <row r="23" spans="1:11" x14ac:dyDescent="0.15">
      <c r="A23" s="55">
        <v>15</v>
      </c>
      <c r="B23" s="4">
        <v>75</v>
      </c>
      <c r="C23" s="4"/>
      <c r="D23" s="4"/>
      <c r="E23" s="4"/>
      <c r="F23" s="5"/>
    </row>
    <row r="24" spans="1:11" x14ac:dyDescent="0.15">
      <c r="A24" s="55">
        <v>6</v>
      </c>
      <c r="B24" s="4">
        <v>83</v>
      </c>
      <c r="C24" s="4"/>
      <c r="D24" s="4"/>
      <c r="E24" s="4"/>
      <c r="F24" s="5"/>
    </row>
    <row r="25" spans="1:11" ht="14" thickBot="1" x14ac:dyDescent="0.2">
      <c r="A25" s="57">
        <v>14</v>
      </c>
      <c r="B25" s="7">
        <v>75</v>
      </c>
      <c r="C25" s="7"/>
      <c r="D25" s="7"/>
      <c r="E25" s="7"/>
      <c r="F25" s="8"/>
    </row>
    <row r="55" spans="1:1" x14ac:dyDescent="0.15">
      <c r="A55" s="9"/>
    </row>
    <row r="56" spans="1:1" x14ac:dyDescent="0.15">
      <c r="A56" s="9"/>
    </row>
    <row r="57" spans="1:1" x14ac:dyDescent="0.15">
      <c r="A57" s="9"/>
    </row>
    <row r="58" spans="1:1" x14ac:dyDescent="0.15">
      <c r="A58" s="9"/>
    </row>
    <row r="59" spans="1:1" x14ac:dyDescent="0.15">
      <c r="A59" s="9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47"/>
  <sheetViews>
    <sheetView workbookViewId="0">
      <selection activeCell="N42" sqref="N42"/>
    </sheetView>
  </sheetViews>
  <sheetFormatPr baseColWidth="10" defaultColWidth="9.1640625" defaultRowHeight="13" x14ac:dyDescent="0.15"/>
  <cols>
    <col min="1" max="2" width="9.1640625" style="12"/>
    <col min="3" max="3" width="8.1640625" style="13" customWidth="1"/>
    <col min="4" max="4" width="8.83203125" style="14" customWidth="1"/>
    <col min="5" max="5" width="6.6640625" style="12" bestFit="1" customWidth="1"/>
    <col min="6" max="6" width="6.83203125" style="12" customWidth="1"/>
    <col min="7" max="8" width="6.6640625" style="12" bestFit="1" customWidth="1"/>
    <col min="9" max="10" width="4.5" style="12" bestFit="1" customWidth="1"/>
    <col min="11" max="16384" width="9.1640625" style="12"/>
  </cols>
  <sheetData>
    <row r="1" spans="1:25" x14ac:dyDescent="0.15">
      <c r="B1" s="12" t="s">
        <v>13</v>
      </c>
      <c r="S1" s="34" t="s">
        <v>0</v>
      </c>
      <c r="T1" s="12">
        <v>2.5619999999999998</v>
      </c>
      <c r="V1" s="34" t="s">
        <v>22</v>
      </c>
    </row>
    <row r="2" spans="1:25" x14ac:dyDescent="0.15">
      <c r="S2" s="34" t="s">
        <v>11</v>
      </c>
      <c r="T2" s="12">
        <v>2.7010000000000001</v>
      </c>
      <c r="Y2" s="14"/>
    </row>
    <row r="3" spans="1:25" ht="15.75" customHeight="1" x14ac:dyDescent="0.15">
      <c r="C3" s="12"/>
      <c r="D3" s="23"/>
      <c r="S3" s="34" t="s">
        <v>6</v>
      </c>
      <c r="T3" s="12">
        <v>4.7</v>
      </c>
    </row>
    <row r="4" spans="1:25" x14ac:dyDescent="0.15">
      <c r="B4" s="12" t="s">
        <v>17</v>
      </c>
      <c r="C4" s="12" t="s">
        <v>17</v>
      </c>
      <c r="D4" s="12" t="s">
        <v>17</v>
      </c>
      <c r="E4" s="12" t="s">
        <v>17</v>
      </c>
      <c r="S4" s="34" t="s">
        <v>3</v>
      </c>
      <c r="T4" s="34" t="s">
        <v>3</v>
      </c>
      <c r="U4" s="14" t="s">
        <v>18</v>
      </c>
      <c r="V4" s="14" t="s">
        <v>4</v>
      </c>
      <c r="W4" s="14" t="s">
        <v>7</v>
      </c>
      <c r="X4" s="14" t="s">
        <v>8</v>
      </c>
    </row>
    <row r="5" spans="1:25" x14ac:dyDescent="0.15">
      <c r="C5" s="12"/>
      <c r="D5" s="12"/>
      <c r="R5" s="12">
        <v>5</v>
      </c>
      <c r="S5" s="12">
        <v>85.7</v>
      </c>
      <c r="T5" s="49">
        <f>S5*$T$1/100</f>
        <v>2.1956340000000001</v>
      </c>
      <c r="U5" s="14">
        <f>100-S5</f>
        <v>14.299999999999997</v>
      </c>
      <c r="V5" s="12">
        <f>100-(T5*(100-$T$3)/$T$2)</f>
        <v>22.530944020733074</v>
      </c>
      <c r="W5" s="12">
        <f>100-V5</f>
        <v>77.469055979266926</v>
      </c>
      <c r="X5" s="12">
        <f>V5-U5</f>
        <v>8.2309440207330766</v>
      </c>
    </row>
    <row r="6" spans="1:25" ht="14" thickBot="1" x14ac:dyDescent="0.2">
      <c r="A6" s="34" t="s">
        <v>6</v>
      </c>
      <c r="B6" s="27">
        <v>4.2</v>
      </c>
      <c r="C6" s="27">
        <v>4.7</v>
      </c>
      <c r="D6" s="27">
        <v>5.2</v>
      </c>
      <c r="E6" s="28">
        <v>5.7</v>
      </c>
      <c r="R6" s="12">
        <v>8</v>
      </c>
      <c r="S6" s="12">
        <v>87.1</v>
      </c>
      <c r="T6" s="49">
        <f t="shared" ref="T6:T19" si="0">S6*$T$1/100</f>
        <v>2.2315019999999999</v>
      </c>
      <c r="U6" s="14">
        <f t="shared" ref="U6:U19" si="1">100-S6</f>
        <v>12.900000000000006</v>
      </c>
      <c r="V6" s="12">
        <f t="shared" ref="V6:V19" si="2">100-(T6*(100-$T$3)/$T$2)</f>
        <v>21.265405183265457</v>
      </c>
      <c r="W6" s="12">
        <f t="shared" ref="W6:W19" si="3">100-V6</f>
        <v>78.734594816734543</v>
      </c>
      <c r="X6" s="12">
        <f t="shared" ref="X6:X19" si="4">V6-U6</f>
        <v>8.3654051832654517</v>
      </c>
    </row>
    <row r="7" spans="1:25" x14ac:dyDescent="0.15">
      <c r="A7" s="34" t="s">
        <v>18</v>
      </c>
      <c r="B7" s="27">
        <v>5.5</v>
      </c>
      <c r="C7" s="27">
        <v>3.9</v>
      </c>
      <c r="D7" s="27">
        <v>3</v>
      </c>
      <c r="E7" s="27">
        <v>1.9</v>
      </c>
      <c r="F7" s="35">
        <v>5</v>
      </c>
      <c r="G7" s="36">
        <v>5</v>
      </c>
      <c r="H7" s="36">
        <v>3</v>
      </c>
      <c r="I7" s="37">
        <v>3</v>
      </c>
      <c r="R7" s="12">
        <v>10</v>
      </c>
      <c r="S7" s="12">
        <v>88</v>
      </c>
      <c r="T7" s="49">
        <f t="shared" si="0"/>
        <v>2.2545599999999997</v>
      </c>
      <c r="U7" s="14">
        <f t="shared" si="1"/>
        <v>12</v>
      </c>
      <c r="V7" s="12">
        <f t="shared" si="2"/>
        <v>20.451844502036295</v>
      </c>
      <c r="W7" s="12">
        <f t="shared" si="3"/>
        <v>79.548155497963705</v>
      </c>
      <c r="X7" s="12">
        <f t="shared" si="4"/>
        <v>8.4518445020362947</v>
      </c>
    </row>
    <row r="8" spans="1:25" x14ac:dyDescent="0.15">
      <c r="A8" s="34" t="s">
        <v>4</v>
      </c>
      <c r="B8" s="27">
        <v>13.4</v>
      </c>
      <c r="C8" s="27">
        <v>13.2</v>
      </c>
      <c r="D8" s="28">
        <v>13.4</v>
      </c>
      <c r="E8" s="28">
        <v>13.6</v>
      </c>
      <c r="F8" s="38">
        <v>17</v>
      </c>
      <c r="G8" s="28">
        <v>13</v>
      </c>
      <c r="H8" s="28">
        <v>13</v>
      </c>
      <c r="I8" s="39">
        <v>17</v>
      </c>
      <c r="R8" s="34">
        <v>15</v>
      </c>
      <c r="S8" s="34">
        <v>89.4</v>
      </c>
      <c r="T8" s="49">
        <f t="shared" si="0"/>
        <v>2.2904279999999999</v>
      </c>
      <c r="U8" s="14">
        <f t="shared" si="1"/>
        <v>10.599999999999994</v>
      </c>
      <c r="V8" s="12">
        <f t="shared" si="2"/>
        <v>19.186305664568678</v>
      </c>
      <c r="W8" s="12">
        <f t="shared" si="3"/>
        <v>80.813694335431322</v>
      </c>
      <c r="X8" s="12">
        <f t="shared" si="4"/>
        <v>8.5863056645686839</v>
      </c>
    </row>
    <row r="9" spans="1:25" x14ac:dyDescent="0.15">
      <c r="A9" s="34" t="s">
        <v>19</v>
      </c>
      <c r="B9" s="27">
        <f>100*(B8-B7)/B8</f>
        <v>58.955223880597011</v>
      </c>
      <c r="C9" s="27">
        <f t="shared" ref="C9:E9" si="5">100*(C8-C7)/C8</f>
        <v>70.454545454545453</v>
      </c>
      <c r="D9" s="27">
        <f t="shared" si="5"/>
        <v>77.611940298507463</v>
      </c>
      <c r="E9" s="27">
        <f t="shared" si="5"/>
        <v>86.029411764705884</v>
      </c>
      <c r="F9" s="40">
        <v>65</v>
      </c>
      <c r="G9" s="41">
        <v>65</v>
      </c>
      <c r="H9" s="41">
        <v>75</v>
      </c>
      <c r="I9" s="42">
        <v>75</v>
      </c>
      <c r="R9" s="34">
        <v>20</v>
      </c>
      <c r="S9" s="34">
        <v>90.3</v>
      </c>
      <c r="T9" s="49">
        <f t="shared" si="0"/>
        <v>2.3134859999999997</v>
      </c>
      <c r="U9" s="14">
        <f t="shared" si="1"/>
        <v>9.7000000000000028</v>
      </c>
      <c r="V9" s="12">
        <f t="shared" si="2"/>
        <v>18.372744983339516</v>
      </c>
      <c r="W9" s="12">
        <f t="shared" si="3"/>
        <v>81.627255016660484</v>
      </c>
      <c r="X9" s="12">
        <f t="shared" si="4"/>
        <v>8.6727449833395127</v>
      </c>
    </row>
    <row r="10" spans="1:25" x14ac:dyDescent="0.15">
      <c r="A10" s="34" t="s">
        <v>21</v>
      </c>
      <c r="B10" s="29">
        <f>B8-B7</f>
        <v>7.9</v>
      </c>
      <c r="C10" s="29">
        <f t="shared" ref="C10:E10" si="6">C8-C7</f>
        <v>9.2999999999999989</v>
      </c>
      <c r="D10" s="29">
        <f t="shared" si="6"/>
        <v>10.4</v>
      </c>
      <c r="E10" s="29">
        <f t="shared" si="6"/>
        <v>11.7</v>
      </c>
      <c r="F10" s="43">
        <f>F8*F9/100</f>
        <v>11.05</v>
      </c>
      <c r="G10" s="44">
        <f t="shared" ref="G10:I10" si="7">G8*G9/100</f>
        <v>8.4499999999999993</v>
      </c>
      <c r="H10" s="44">
        <f t="shared" si="7"/>
        <v>9.75</v>
      </c>
      <c r="I10" s="45">
        <f t="shared" si="7"/>
        <v>12.75</v>
      </c>
      <c r="R10" s="34">
        <v>30</v>
      </c>
      <c r="S10" s="34">
        <v>91.8</v>
      </c>
      <c r="T10" s="49">
        <f t="shared" si="0"/>
        <v>2.3519159999999997</v>
      </c>
      <c r="U10" s="14">
        <f t="shared" si="1"/>
        <v>8.2000000000000028</v>
      </c>
      <c r="V10" s="12">
        <f t="shared" si="2"/>
        <v>17.016810514624225</v>
      </c>
      <c r="W10" s="12">
        <f t="shared" si="3"/>
        <v>82.983189485375775</v>
      </c>
      <c r="X10" s="12">
        <f t="shared" si="4"/>
        <v>8.8168105146242226</v>
      </c>
    </row>
    <row r="11" spans="1:25" ht="14" thickBot="1" x14ac:dyDescent="0.2">
      <c r="A11" s="34" t="s">
        <v>20</v>
      </c>
      <c r="B11" s="29">
        <f t="shared" ref="B11:I11" si="8">100-B8</f>
        <v>86.6</v>
      </c>
      <c r="C11" s="29">
        <f t="shared" si="8"/>
        <v>86.8</v>
      </c>
      <c r="D11" s="29">
        <f t="shared" si="8"/>
        <v>86.6</v>
      </c>
      <c r="E11" s="29">
        <f t="shared" si="8"/>
        <v>86.4</v>
      </c>
      <c r="F11" s="46">
        <f t="shared" si="8"/>
        <v>83</v>
      </c>
      <c r="G11" s="47">
        <f t="shared" si="8"/>
        <v>87</v>
      </c>
      <c r="H11" s="47">
        <f t="shared" si="8"/>
        <v>87</v>
      </c>
      <c r="I11" s="48">
        <f t="shared" si="8"/>
        <v>83</v>
      </c>
      <c r="R11" s="34">
        <v>40</v>
      </c>
      <c r="S11" s="34">
        <v>92.8</v>
      </c>
      <c r="T11" s="49">
        <f t="shared" si="0"/>
        <v>2.3775359999999996</v>
      </c>
      <c r="U11" s="14">
        <f t="shared" si="1"/>
        <v>7.2000000000000028</v>
      </c>
      <c r="V11" s="12">
        <f t="shared" si="2"/>
        <v>16.112854202147375</v>
      </c>
      <c r="W11" s="12">
        <f t="shared" si="3"/>
        <v>83.887145797852625</v>
      </c>
      <c r="X11" s="12">
        <f t="shared" si="4"/>
        <v>8.912854202147372</v>
      </c>
    </row>
    <row r="12" spans="1:25" x14ac:dyDescent="0.15">
      <c r="B12" s="29"/>
      <c r="C12" s="29"/>
      <c r="D12" s="29"/>
      <c r="E12" s="29"/>
      <c r="F12" s="29"/>
      <c r="G12" s="29"/>
      <c r="H12" s="29"/>
      <c r="I12" s="29"/>
      <c r="R12" s="34">
        <v>50</v>
      </c>
      <c r="S12" s="34">
        <v>93.5</v>
      </c>
      <c r="T12" s="49">
        <f t="shared" si="0"/>
        <v>2.39547</v>
      </c>
      <c r="U12" s="14">
        <f t="shared" si="1"/>
        <v>6.5</v>
      </c>
      <c r="V12" s="12">
        <f t="shared" si="2"/>
        <v>15.48008478341356</v>
      </c>
      <c r="W12" s="12">
        <f t="shared" si="3"/>
        <v>84.51991521658644</v>
      </c>
      <c r="X12" s="12">
        <f t="shared" si="4"/>
        <v>8.9800847834135595</v>
      </c>
    </row>
    <row r="13" spans="1:25" x14ac:dyDescent="0.15">
      <c r="B13" s="29"/>
      <c r="C13" s="29"/>
      <c r="D13" s="29"/>
      <c r="E13" s="29"/>
      <c r="F13" s="29"/>
      <c r="G13" s="29"/>
      <c r="H13" s="29"/>
      <c r="I13" s="29"/>
      <c r="R13" s="34">
        <v>60</v>
      </c>
      <c r="S13" s="34">
        <v>94.2</v>
      </c>
      <c r="T13" s="49">
        <f t="shared" si="0"/>
        <v>2.4134039999999999</v>
      </c>
      <c r="U13" s="14">
        <f t="shared" si="1"/>
        <v>5.7999999999999972</v>
      </c>
      <c r="V13" s="12">
        <f t="shared" si="2"/>
        <v>14.847315364679758</v>
      </c>
      <c r="W13" s="12">
        <f t="shared" si="3"/>
        <v>85.152684635320242</v>
      </c>
      <c r="X13" s="12">
        <f t="shared" si="4"/>
        <v>9.0473153646797613</v>
      </c>
    </row>
    <row r="14" spans="1:25" x14ac:dyDescent="0.15">
      <c r="B14" s="29"/>
      <c r="C14" s="29"/>
      <c r="D14" s="29"/>
      <c r="E14" s="29"/>
      <c r="F14" s="29"/>
      <c r="G14" s="29"/>
      <c r="H14" s="29"/>
      <c r="I14" s="29"/>
      <c r="R14" s="34">
        <v>80</v>
      </c>
      <c r="S14" s="34">
        <v>95.1</v>
      </c>
      <c r="T14" s="49">
        <f t="shared" si="0"/>
        <v>2.4364619999999997</v>
      </c>
      <c r="U14" s="14">
        <f t="shared" si="1"/>
        <v>4.9000000000000057</v>
      </c>
      <c r="V14" s="12">
        <f t="shared" si="2"/>
        <v>14.033754683450596</v>
      </c>
      <c r="W14" s="12">
        <f t="shared" si="3"/>
        <v>85.966245316549404</v>
      </c>
      <c r="X14" s="12">
        <f t="shared" si="4"/>
        <v>9.1337546834505901</v>
      </c>
    </row>
    <row r="15" spans="1:25" x14ac:dyDescent="0.15">
      <c r="B15" s="29"/>
      <c r="C15" s="29"/>
      <c r="D15" s="29"/>
      <c r="E15" s="29"/>
      <c r="F15" s="29"/>
      <c r="G15" s="29"/>
      <c r="H15" s="29"/>
      <c r="I15" s="29"/>
      <c r="R15" s="34">
        <v>100</v>
      </c>
      <c r="S15" s="34">
        <v>95.8</v>
      </c>
      <c r="T15" s="49">
        <f t="shared" si="0"/>
        <v>2.454396</v>
      </c>
      <c r="U15" s="14">
        <f t="shared" si="1"/>
        <v>4.2000000000000028</v>
      </c>
      <c r="V15" s="12">
        <f t="shared" si="2"/>
        <v>13.40098526471678</v>
      </c>
      <c r="W15" s="12">
        <f t="shared" si="3"/>
        <v>86.59901473528322</v>
      </c>
      <c r="X15" s="12">
        <f t="shared" si="4"/>
        <v>9.2009852647167776</v>
      </c>
    </row>
    <row r="16" spans="1:25" x14ac:dyDescent="0.15">
      <c r="B16" s="29"/>
      <c r="C16" s="29"/>
      <c r="D16" s="29"/>
      <c r="E16" s="29"/>
      <c r="F16" s="29"/>
      <c r="G16" s="29"/>
      <c r="H16" s="29"/>
      <c r="I16" s="29"/>
      <c r="R16" s="34">
        <v>109</v>
      </c>
      <c r="S16" s="34">
        <v>96.1</v>
      </c>
      <c r="T16" s="49">
        <f t="shared" si="0"/>
        <v>2.4620819999999997</v>
      </c>
      <c r="U16" s="14">
        <f t="shared" si="1"/>
        <v>3.9000000000000057</v>
      </c>
      <c r="V16" s="12">
        <f t="shared" si="2"/>
        <v>13.129798370973731</v>
      </c>
      <c r="W16" s="12">
        <f t="shared" si="3"/>
        <v>86.870201629026269</v>
      </c>
      <c r="X16" s="12">
        <f t="shared" si="4"/>
        <v>9.2297983709737252</v>
      </c>
    </row>
    <row r="17" spans="2:24" x14ac:dyDescent="0.15">
      <c r="B17" s="29"/>
      <c r="C17" s="29"/>
      <c r="D17" s="29"/>
      <c r="E17" s="29"/>
      <c r="F17" s="29"/>
      <c r="G17" s="29"/>
      <c r="H17" s="29"/>
      <c r="I17" s="29"/>
      <c r="R17" s="34">
        <v>125</v>
      </c>
      <c r="S17" s="34">
        <v>96.5</v>
      </c>
      <c r="T17" s="49">
        <f t="shared" si="0"/>
        <v>2.4723299999999999</v>
      </c>
      <c r="U17" s="14">
        <f t="shared" si="1"/>
        <v>3.5</v>
      </c>
      <c r="V17" s="12">
        <f t="shared" si="2"/>
        <v>12.768215845982979</v>
      </c>
      <c r="W17" s="12">
        <f t="shared" si="3"/>
        <v>87.231784154017021</v>
      </c>
      <c r="X17" s="12">
        <f t="shared" si="4"/>
        <v>9.2682158459829793</v>
      </c>
    </row>
    <row r="18" spans="2:24" x14ac:dyDescent="0.15">
      <c r="B18" s="29"/>
      <c r="C18" s="29"/>
      <c r="D18" s="29"/>
      <c r="E18" s="29"/>
      <c r="F18" s="29"/>
      <c r="G18" s="29"/>
      <c r="H18" s="29"/>
      <c r="I18" s="29"/>
      <c r="R18" s="34">
        <v>150</v>
      </c>
      <c r="S18" s="34">
        <v>97</v>
      </c>
      <c r="T18" s="49">
        <f t="shared" si="0"/>
        <v>2.4851399999999999</v>
      </c>
      <c r="U18" s="14">
        <f t="shared" si="1"/>
        <v>3</v>
      </c>
      <c r="V18" s="12">
        <f t="shared" si="2"/>
        <v>12.316237689744554</v>
      </c>
      <c r="W18" s="12">
        <f t="shared" si="3"/>
        <v>87.683762310255446</v>
      </c>
      <c r="X18" s="12">
        <f t="shared" si="4"/>
        <v>9.316237689744554</v>
      </c>
    </row>
    <row r="19" spans="2:24" x14ac:dyDescent="0.15">
      <c r="B19" s="29"/>
      <c r="C19" s="29"/>
      <c r="D19" s="29"/>
      <c r="E19" s="29"/>
      <c r="F19" s="29"/>
      <c r="G19" s="29"/>
      <c r="H19" s="29"/>
      <c r="I19" s="29"/>
      <c r="R19" s="34">
        <v>174</v>
      </c>
      <c r="S19" s="34">
        <v>97.5</v>
      </c>
      <c r="T19" s="49">
        <f t="shared" si="0"/>
        <v>2.4979499999999999</v>
      </c>
      <c r="U19" s="14">
        <f t="shared" si="1"/>
        <v>2.5</v>
      </c>
      <c r="V19" s="12">
        <f t="shared" si="2"/>
        <v>11.864259533506115</v>
      </c>
      <c r="W19" s="12">
        <f t="shared" si="3"/>
        <v>88.135740466493885</v>
      </c>
      <c r="X19" s="12">
        <f t="shared" si="4"/>
        <v>9.3642595335061145</v>
      </c>
    </row>
    <row r="20" spans="2:24" x14ac:dyDescent="0.15">
      <c r="B20" s="29"/>
      <c r="C20" s="29"/>
      <c r="D20" s="29"/>
      <c r="E20" s="29"/>
      <c r="F20" s="29"/>
      <c r="G20" s="29"/>
      <c r="H20" s="29"/>
      <c r="I20" s="29"/>
    </row>
    <row r="21" spans="2:24" x14ac:dyDescent="0.15">
      <c r="B21" s="29"/>
      <c r="C21" s="29"/>
      <c r="D21" s="29"/>
      <c r="E21" s="29"/>
      <c r="F21" s="29"/>
      <c r="G21" s="29"/>
      <c r="H21" s="29"/>
      <c r="I21" s="29"/>
    </row>
    <row r="22" spans="2:24" x14ac:dyDescent="0.15">
      <c r="B22" s="29"/>
      <c r="C22" s="29"/>
      <c r="D22" s="29"/>
      <c r="E22" s="29"/>
      <c r="F22" s="29"/>
      <c r="G22" s="29"/>
      <c r="H22" s="29"/>
      <c r="I22" s="29"/>
    </row>
    <row r="23" spans="2:24" ht="14" thickBot="1" x14ac:dyDescent="0.2">
      <c r="C23" s="12"/>
    </row>
    <row r="24" spans="2:24" x14ac:dyDescent="0.15">
      <c r="B24" s="17" t="s">
        <v>9</v>
      </c>
      <c r="C24" s="18"/>
    </row>
    <row r="25" spans="2:24" x14ac:dyDescent="0.15">
      <c r="B25" s="19" t="s">
        <v>0</v>
      </c>
      <c r="C25" s="24">
        <v>2.5640000000000001</v>
      </c>
    </row>
    <row r="26" spans="2:24" x14ac:dyDescent="0.15">
      <c r="B26" s="20" t="s">
        <v>11</v>
      </c>
      <c r="C26" s="24">
        <v>2.7770000000000001</v>
      </c>
    </row>
    <row r="27" spans="2:24" x14ac:dyDescent="0.15">
      <c r="B27" s="20" t="s">
        <v>10</v>
      </c>
      <c r="C27" s="15"/>
    </row>
    <row r="28" spans="2:24" x14ac:dyDescent="0.15">
      <c r="B28" s="19"/>
      <c r="C28" s="22"/>
    </row>
    <row r="29" spans="2:24" x14ac:dyDescent="0.15">
      <c r="B29" s="20"/>
      <c r="C29" s="15"/>
    </row>
    <row r="30" spans="2:24" x14ac:dyDescent="0.15">
      <c r="B30" s="20" t="s">
        <v>6</v>
      </c>
      <c r="C30" s="24">
        <v>5.3</v>
      </c>
    </row>
    <row r="31" spans="2:24" x14ac:dyDescent="0.15">
      <c r="B31" s="20" t="s">
        <v>12</v>
      </c>
      <c r="C31" s="24">
        <f>100-C30</f>
        <v>94.7</v>
      </c>
    </row>
    <row r="32" spans="2:24" x14ac:dyDescent="0.15">
      <c r="B32" s="20" t="s">
        <v>15</v>
      </c>
      <c r="C32" s="16"/>
    </row>
    <row r="33" spans="2:3" x14ac:dyDescent="0.15">
      <c r="B33" s="20" t="s">
        <v>16</v>
      </c>
      <c r="C33" s="16"/>
    </row>
    <row r="34" spans="2:3" x14ac:dyDescent="0.15">
      <c r="B34" s="19" t="s">
        <v>14</v>
      </c>
      <c r="C34" s="25">
        <v>4.0999999999999996</v>
      </c>
    </row>
    <row r="35" spans="2:3" x14ac:dyDescent="0.15">
      <c r="B35" s="19" t="s">
        <v>3</v>
      </c>
      <c r="C35" s="24">
        <f>(2.407+2.406)/2</f>
        <v>2.4065000000000003</v>
      </c>
    </row>
    <row r="36" spans="2:3" x14ac:dyDescent="0.15">
      <c r="B36" s="19" t="s">
        <v>4</v>
      </c>
      <c r="C36" s="25">
        <v>15.3</v>
      </c>
    </row>
    <row r="37" spans="2:3" x14ac:dyDescent="0.15">
      <c r="B37" s="19" t="s">
        <v>5</v>
      </c>
      <c r="C37" s="25">
        <v>73.5</v>
      </c>
    </row>
    <row r="38" spans="2:3" x14ac:dyDescent="0.15">
      <c r="B38" s="19" t="s">
        <v>8</v>
      </c>
      <c r="C38" s="25">
        <f>C36-C34</f>
        <v>11.200000000000001</v>
      </c>
    </row>
    <row r="39" spans="2:3" ht="14" thickBot="1" x14ac:dyDescent="0.2">
      <c r="B39" s="21" t="s">
        <v>7</v>
      </c>
      <c r="C39" s="26">
        <f>100*C38/C36</f>
        <v>73.202614379084963</v>
      </c>
    </row>
    <row r="42" spans="2:3" ht="12.75" customHeight="1" x14ac:dyDescent="0.15"/>
    <row r="44" spans="2:3" ht="12.75" customHeight="1" x14ac:dyDescent="0.15"/>
    <row r="47" spans="2:3" ht="12.75" customHeight="1" x14ac:dyDescent="0.15"/>
  </sheetData>
  <phoneticPr fontId="0" type="noConversion"/>
  <pageMargins left="0.75" right="0.75" top="1" bottom="1" header="0.5" footer="0.5"/>
  <pageSetup fitToWidth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C36A3-3C1D-4C3B-9A8C-7CC8B9F1F683}">
  <dimension ref="A2:G21"/>
  <sheetViews>
    <sheetView topLeftCell="A4" workbookViewId="0">
      <selection activeCell="G31" sqref="G31"/>
    </sheetView>
  </sheetViews>
  <sheetFormatPr baseColWidth="10" defaultColWidth="8.83203125" defaultRowHeight="13" x14ac:dyDescent="0.15"/>
  <sheetData>
    <row r="2" spans="2:7" x14ac:dyDescent="0.15">
      <c r="B2" s="34" t="s">
        <v>24</v>
      </c>
    </row>
    <row r="4" spans="2:7" x14ac:dyDescent="0.15">
      <c r="B4" s="52" t="s">
        <v>6</v>
      </c>
      <c r="C4" s="50" t="s">
        <v>23</v>
      </c>
      <c r="D4" s="50" t="s">
        <v>5</v>
      </c>
      <c r="E4" s="50" t="s">
        <v>4</v>
      </c>
      <c r="F4" s="50" t="s">
        <v>21</v>
      </c>
      <c r="G4" s="50" t="s">
        <v>20</v>
      </c>
    </row>
    <row r="5" spans="2:7" x14ac:dyDescent="0.15">
      <c r="B5" s="30">
        <v>4</v>
      </c>
      <c r="C5" s="51">
        <v>6.7</v>
      </c>
      <c r="D5" s="51">
        <v>52.5</v>
      </c>
      <c r="E5" s="53">
        <f>C5/(1-D5/100)</f>
        <v>14.105263157894738</v>
      </c>
      <c r="F5" s="53">
        <f>E5-C5</f>
        <v>7.4052631578947379</v>
      </c>
      <c r="G5" s="33">
        <f>100-E5</f>
        <v>85.89473684210526</v>
      </c>
    </row>
    <row r="6" spans="2:7" x14ac:dyDescent="0.15">
      <c r="B6" s="30">
        <v>4.5</v>
      </c>
      <c r="C6" s="51">
        <v>5</v>
      </c>
      <c r="D6" s="51">
        <v>62.5</v>
      </c>
      <c r="E6" s="53">
        <f t="shared" ref="E6:E9" si="0">C6/(1-D6/100)</f>
        <v>13.333333333333334</v>
      </c>
      <c r="F6" s="53">
        <f t="shared" ref="F6:F9" si="1">E6-C6</f>
        <v>8.3333333333333339</v>
      </c>
      <c r="G6" s="33">
        <f t="shared" ref="G6:G9" si="2">100-E6</f>
        <v>86.666666666666671</v>
      </c>
    </row>
    <row r="7" spans="2:7" x14ac:dyDescent="0.15">
      <c r="B7" s="30">
        <v>5</v>
      </c>
      <c r="C7" s="51">
        <v>3.7</v>
      </c>
      <c r="D7" s="51">
        <v>72</v>
      </c>
      <c r="E7" s="53">
        <f t="shared" si="0"/>
        <v>13.214285714285714</v>
      </c>
      <c r="F7" s="53">
        <f t="shared" si="1"/>
        <v>9.5142857142857125</v>
      </c>
      <c r="G7" s="33">
        <f t="shared" si="2"/>
        <v>86.785714285714292</v>
      </c>
    </row>
    <row r="8" spans="2:7" x14ac:dyDescent="0.15">
      <c r="B8" s="30">
        <v>5.5</v>
      </c>
      <c r="C8" s="51">
        <v>2.7</v>
      </c>
      <c r="D8" s="51">
        <v>80</v>
      </c>
      <c r="E8" s="53">
        <f t="shared" si="0"/>
        <v>13.500000000000004</v>
      </c>
      <c r="F8" s="53">
        <f t="shared" si="1"/>
        <v>10.800000000000004</v>
      </c>
      <c r="G8" s="33">
        <f t="shared" si="2"/>
        <v>86.5</v>
      </c>
    </row>
    <row r="9" spans="2:7" x14ac:dyDescent="0.15">
      <c r="B9" s="30">
        <v>6</v>
      </c>
      <c r="C9" s="51">
        <v>1.7</v>
      </c>
      <c r="D9" s="51">
        <v>88</v>
      </c>
      <c r="E9" s="53">
        <f t="shared" si="0"/>
        <v>14.166666666666666</v>
      </c>
      <c r="F9" s="53">
        <f t="shared" si="1"/>
        <v>12.466666666666667</v>
      </c>
      <c r="G9" s="33">
        <f t="shared" si="2"/>
        <v>85.833333333333329</v>
      </c>
    </row>
    <row r="16" spans="2:7" ht="14" thickBot="1" x14ac:dyDescent="0.2"/>
    <row r="17" spans="1:5" x14ac:dyDescent="0.15">
      <c r="A17" s="34" t="s">
        <v>18</v>
      </c>
      <c r="B17" s="35">
        <v>5</v>
      </c>
      <c r="C17" s="36">
        <v>5</v>
      </c>
      <c r="D17" s="36">
        <v>3</v>
      </c>
      <c r="E17" s="37">
        <v>3</v>
      </c>
    </row>
    <row r="18" spans="1:5" x14ac:dyDescent="0.15">
      <c r="A18" s="34" t="s">
        <v>4</v>
      </c>
      <c r="B18" s="38">
        <v>18</v>
      </c>
      <c r="C18" s="28">
        <v>14</v>
      </c>
      <c r="D18" s="28">
        <v>14</v>
      </c>
      <c r="E18" s="39">
        <v>18</v>
      </c>
    </row>
    <row r="19" spans="1:5" x14ac:dyDescent="0.15">
      <c r="A19" s="34" t="s">
        <v>19</v>
      </c>
      <c r="B19" s="40">
        <v>70</v>
      </c>
      <c r="C19" s="41">
        <v>70</v>
      </c>
      <c r="D19" s="41">
        <v>80</v>
      </c>
      <c r="E19" s="42">
        <v>80</v>
      </c>
    </row>
    <row r="20" spans="1:5" x14ac:dyDescent="0.15">
      <c r="A20" s="34" t="s">
        <v>21</v>
      </c>
      <c r="B20" s="43">
        <f>B18*B19/100</f>
        <v>12.6</v>
      </c>
      <c r="C20" s="44">
        <f t="shared" ref="C20:E20" si="3">C18*C19/100</f>
        <v>9.8000000000000007</v>
      </c>
      <c r="D20" s="44">
        <f t="shared" si="3"/>
        <v>11.2</v>
      </c>
      <c r="E20" s="45">
        <f t="shared" si="3"/>
        <v>14.4</v>
      </c>
    </row>
    <row r="21" spans="1:5" ht="14" thickBot="1" x14ac:dyDescent="0.2">
      <c r="A21" s="34" t="s">
        <v>20</v>
      </c>
      <c r="B21" s="46">
        <f>100-B18</f>
        <v>82</v>
      </c>
      <c r="C21" s="47">
        <f>100-C18</f>
        <v>86</v>
      </c>
      <c r="D21" s="47">
        <f>100-D18</f>
        <v>86</v>
      </c>
      <c r="E21" s="48">
        <f>100-E18</f>
        <v>82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 Region</vt:lpstr>
      <vt:lpstr>SP2-MIX DESIGN DATA</vt:lpstr>
      <vt:lpstr>MS2-MIX DESIGN DATA</vt:lpstr>
      <vt:lpstr>Volumetric Chart</vt:lpstr>
      <vt:lpstr>Volumetric Chart (2)</vt:lpstr>
      <vt:lpstr>'SP2-MIX DESIGN DATA'!Print_Titles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Rowe</dc:creator>
  <cp:lastModifiedBy>Molly Soltis</cp:lastModifiedBy>
  <cp:lastPrinted>2010-05-28T15:10:00Z</cp:lastPrinted>
  <dcterms:created xsi:type="dcterms:W3CDTF">2007-08-22T15:52:11Z</dcterms:created>
  <dcterms:modified xsi:type="dcterms:W3CDTF">2021-02-25T13:47:20Z</dcterms:modified>
</cp:coreProperties>
</file>